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'расходы'!$A$1:$I$139</definedName>
  </definedNames>
  <calcPr fullCalcOnLoad="1"/>
</workbook>
</file>

<file path=xl/sharedStrings.xml><?xml version="1.0" encoding="utf-8"?>
<sst xmlns="http://schemas.openxmlformats.org/spreadsheetml/2006/main" count="576" uniqueCount="152">
  <si>
    <t>ОТЧЕТ</t>
  </si>
  <si>
    <t>Наименование</t>
  </si>
  <si>
    <t>Раздел</t>
  </si>
  <si>
    <t>Целевая статья</t>
  </si>
  <si>
    <t>Неисполненные назначения</t>
  </si>
  <si>
    <t>01</t>
  </si>
  <si>
    <t>02</t>
  </si>
  <si>
    <t>Глава муниципального образования</t>
  </si>
  <si>
    <t>04</t>
  </si>
  <si>
    <t>Резервные фонды</t>
  </si>
  <si>
    <t>11</t>
  </si>
  <si>
    <t>03</t>
  </si>
  <si>
    <t>05</t>
  </si>
  <si>
    <t>Коммунальное хозяйство</t>
  </si>
  <si>
    <t>Благоустройство</t>
  </si>
  <si>
    <t>08</t>
  </si>
  <si>
    <t>121</t>
  </si>
  <si>
    <t>Расходы на содержание муниципальных органов и обеспечение их функций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</si>
  <si>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</si>
  <si>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</si>
  <si>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</si>
  <si>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</si>
  <si>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</si>
  <si>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850</t>
  </si>
  <si>
    <t>Уплата прочих налогов, сборов и иных платежей</t>
  </si>
  <si>
    <t>852</t>
  </si>
  <si>
    <t>Резервные средства</t>
  </si>
  <si>
    <t>870</t>
  </si>
  <si>
    <t>Мобилизационная и вневойсковая подготовка</t>
  </si>
  <si>
    <t>Обеспечение мобилизационной и вневойсковой подготовки</t>
  </si>
  <si>
    <t>Поддержка коммунального хозяйства</t>
  </si>
  <si>
    <t xml:space="preserve">Культура </t>
  </si>
  <si>
    <t>112</t>
  </si>
  <si>
    <t>Пенсионное обеспечение</t>
  </si>
  <si>
    <t>% исполнения</t>
  </si>
  <si>
    <t>Подраздел</t>
  </si>
  <si>
    <t>Вид расходов</t>
  </si>
  <si>
    <t>Функционирование высшего должностного лица субъекта РФ и муниципального образования.</t>
  </si>
  <si>
    <t>Обеспечение функционирования Главы муниципального образования</t>
  </si>
  <si>
    <t>210 00 00000</t>
  </si>
  <si>
    <t>211 00 00000</t>
  </si>
  <si>
    <t>211 00 90010</t>
  </si>
  <si>
    <t xml:space="preserve"> </t>
  </si>
  <si>
    <t>Расходы на выплату персоналу государственных (муниципальных органов)</t>
  </si>
  <si>
    <t xml:space="preserve">Фонд оплаты труда государственных (муниципальных органов) органов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</si>
  <si>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</si>
  <si>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</si>
  <si>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220 00 00000</t>
  </si>
  <si>
    <t>221 00 00000</t>
  </si>
  <si>
    <t>221 00 90010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</si>
  <si>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</si>
  <si>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</si>
  <si>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</si>
  <si>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</si>
  <si>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</si>
  <si>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</si>
  <si>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</si>
  <si>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</si>
  <si>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</si>
  <si>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</si>
  <si>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</si>
  <si>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</si>
  <si>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</si>
  <si>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</si>
  <si>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Иные межбюджетные трансферты</t>
  </si>
  <si>
    <t>231 00 90010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</si>
  <si>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</si>
  <si>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</si>
  <si>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проведения выборов и референдумов</t>
  </si>
  <si>
    <t>07</t>
  </si>
  <si>
    <t>241 00 90010</t>
  </si>
  <si>
    <t>Проведение выборов представительных органов муниципальных образований</t>
  </si>
  <si>
    <t>Субсидии бюджетным учреждениям на иные цели</t>
  </si>
  <si>
    <t>612</t>
  </si>
  <si>
    <t>250 00 00000</t>
  </si>
  <si>
    <t>251 00 90010</t>
  </si>
  <si>
    <t>270 00 00000</t>
  </si>
  <si>
    <t>Осуществление первичного воинского учета на территориях, где отсутствуют военные комиссариаты</t>
  </si>
  <si>
    <t>271 00 51180</t>
  </si>
  <si>
    <t>311 00 90010</t>
  </si>
  <si>
    <t>351 00 90010</t>
  </si>
  <si>
    <t>321 00 90010</t>
  </si>
  <si>
    <t>361 00 90010</t>
  </si>
  <si>
    <t>331 00 90010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</si>
  <si>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</si>
  <si>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</si>
  <si>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</si>
  <si>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</si>
  <si>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</si>
  <si>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</si>
  <si>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</si>
  <si>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360 00 00000</t>
  </si>
  <si>
    <t>ИТОГО по муниципальному образованию</t>
  </si>
  <si>
    <t>Сумма, руб.</t>
  </si>
  <si>
    <t>Другие общегосударственные вопросы</t>
  </si>
  <si>
    <t>13</t>
  </si>
  <si>
    <t>312</t>
  </si>
  <si>
    <t>Иные бюджетные ассигнования</t>
  </si>
  <si>
    <t>Исполнение судебных актов</t>
  </si>
  <si>
    <t>800</t>
  </si>
  <si>
    <t>830</t>
  </si>
  <si>
    <t>Другие вопросы в области жилищно-коммунального хозяйства</t>
  </si>
  <si>
    <t>341 00 88370</t>
  </si>
  <si>
    <t>351 00 78240</t>
  </si>
  <si>
    <t>831</t>
  </si>
  <si>
    <t>321 00 88380</t>
  </si>
  <si>
    <t>331 00 88380</t>
  </si>
  <si>
    <t>351 00 88380</t>
  </si>
  <si>
    <t>Межбюджетные трансферты</t>
  </si>
  <si>
    <t>540</t>
  </si>
  <si>
    <t>500</t>
  </si>
  <si>
    <t>221 00 88380</t>
  </si>
  <si>
    <t>331 00 S8420</t>
  </si>
  <si>
    <t>331 F2 55550</t>
  </si>
  <si>
    <t>541 00 78680</t>
  </si>
  <si>
    <t xml:space="preserve">Исполнено </t>
  </si>
  <si>
    <t>Жилищное хозяйство</t>
  </si>
  <si>
    <t>351 А1 55192</t>
  </si>
  <si>
    <t>243</t>
  </si>
  <si>
    <t>321 00 00000</t>
  </si>
  <si>
    <t>Иные межбюджетный трансферты</t>
  </si>
  <si>
    <t>321 00 S8420</t>
  </si>
  <si>
    <t>321 00 S6740</t>
  </si>
  <si>
    <t>331 00 00000</t>
  </si>
  <si>
    <t>351 00 S8310</t>
  </si>
  <si>
    <t>351 00 88230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</si>
  <si>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</si>
  <si>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</si>
  <si>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331 00 S8530</t>
  </si>
  <si>
    <t>331 00 78840</t>
  </si>
  <si>
    <t>Закупка товаров, работ, услуг в целях капитального ремонта государственного (муниципального) имущества</t>
  </si>
  <si>
    <t>Об исполнении местного бюджета за  2020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</si>
  <si>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№ 2 к решению Муниципального Совета</t>
  </si>
  <si>
    <t>Закупка товаров, работ и услугдля обеспечения государственных (мунциипальных) нужд</t>
  </si>
  <si>
    <t>Прочая закупка товаров, работ и услуг</t>
  </si>
  <si>
    <t>221 0088380</t>
  </si>
  <si>
    <t>200</t>
  </si>
  <si>
    <t>НАЦИОНАЛЬНАЯ ОБОРОНА</t>
  </si>
  <si>
    <t>ОБЩЕГОСУДАРСТВЕННЫЕ ВОПРОСЫ</t>
  </si>
  <si>
    <t>ЖИЛИЩНО-КОММУНАЛЬНОЕ ХОЗЯЙСТВО</t>
  </si>
  <si>
    <t>Расходы на выплаты персоналу казенных учреждений</t>
  </si>
  <si>
    <t>351 00 00000</t>
  </si>
  <si>
    <t>Исполнение судебных актов Российской Федерации и мировых соглашений по возмещению причиненного вреда</t>
  </si>
  <si>
    <t>351 00 71400</t>
  </si>
  <si>
    <t>351 00 80400</t>
  </si>
  <si>
    <t>СОЦИАЛЬНАЯ ПОЛИТИКА</t>
  </si>
  <si>
    <t>Социальное обеспечение  и иные выплаты нселению</t>
  </si>
  <si>
    <t>Публичные нормативные социальные выплаты гражданам</t>
  </si>
  <si>
    <t>Иные пенсии, социальные доплаты к пенсиям</t>
  </si>
  <si>
    <t>310</t>
  </si>
  <si>
    <t>300</t>
  </si>
  <si>
    <t>МО "Оксовское" от 31 марта 2021 года № 208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</si>
</sst>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_-* #,##0.0_р_._-;\-* #,##0.0_р_._-;_-* &quot;-&quot;??_р_._-;_-@_-"/>
    <numFmt numFmtId="202" formatCode="0.0%"/>
    <numFmt numFmtId="203" formatCode="_-* #,##0_р_._-;\-* #,##0_р_._-;_-* &quot;-&quot;??_р_._-;_-@_-"/>
    <numFmt numFmtId="204" formatCode="_-* #,##0.0_р_._-;\-* #,##0.0_р_._-;_-* &quot;-&quot;?_р_._-;_-@_-"/>
    <numFmt numFmtId="205" formatCode="0.0000000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</numFmts>
  <fonts count="49">
    <font>
      <sz val="10"/>
      <name val="Arial"/>
      <family val="0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vertical="top" wrapText="1"/>
    </xf>
    <xf numFmtId="49" fontId="13" fillId="32" borderId="10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2" fontId="13" fillId="32" borderId="12" xfId="61" applyNumberFormat="1" applyFont="1" applyFill="1" applyBorder="1" applyAlignment="1">
      <alignment horizontal="center" vertical="center"/>
    </xf>
    <xf numFmtId="196" fontId="13" fillId="32" borderId="12" xfId="61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justify" vertical="top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2" fontId="13" fillId="33" borderId="12" xfId="61" applyNumberFormat="1" applyFont="1" applyFill="1" applyBorder="1" applyAlignment="1">
      <alignment horizontal="center" vertical="center"/>
    </xf>
    <xf numFmtId="196" fontId="13" fillId="33" borderId="12" xfId="6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justify" vertical="top"/>
    </xf>
    <xf numFmtId="49" fontId="11" fillId="0" borderId="10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3" fillId="0" borderId="12" xfId="61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justify" vertical="top"/>
    </xf>
    <xf numFmtId="2" fontId="11" fillId="0" borderId="12" xfId="61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96" fontId="11" fillId="0" borderId="1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2" fontId="13" fillId="0" borderId="10" xfId="61" applyNumberFormat="1" applyFont="1" applyFill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center"/>
    </xf>
    <xf numFmtId="196" fontId="1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center" vertical="center"/>
    </xf>
    <xf numFmtId="196" fontId="11" fillId="0" borderId="12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top" wrapText="1"/>
    </xf>
    <xf numFmtId="49" fontId="13" fillId="33" borderId="15" xfId="0" applyNumberFormat="1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/>
    </xf>
    <xf numFmtId="2" fontId="13" fillId="34" borderId="12" xfId="61" applyNumberFormat="1" applyFont="1" applyFill="1" applyBorder="1" applyAlignment="1">
      <alignment horizontal="center" vertical="center"/>
    </xf>
    <xf numFmtId="196" fontId="13" fillId="34" borderId="12" xfId="61" applyNumberFormat="1" applyFont="1" applyFill="1" applyBorder="1" applyAlignment="1">
      <alignment horizontal="center" vertical="center"/>
    </xf>
    <xf numFmtId="0" fontId="13" fillId="33" borderId="12" xfId="53" applyFont="1" applyFill="1" applyBorder="1" applyAlignment="1">
      <alignment vertical="top" wrapText="1"/>
      <protection/>
    </xf>
    <xf numFmtId="49" fontId="13" fillId="33" borderId="14" xfId="53" applyNumberFormat="1" applyFont="1" applyFill="1" applyBorder="1" applyAlignment="1">
      <alignment horizontal="center" vertical="center"/>
      <protection/>
    </xf>
    <xf numFmtId="49" fontId="13" fillId="33" borderId="12" xfId="53" applyNumberFormat="1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vertical="top" wrapText="1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96" fontId="13" fillId="0" borderId="12" xfId="6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3" fillId="33" borderId="10" xfId="0" applyFont="1" applyFill="1" applyBorder="1" applyAlignment="1">
      <alignment horizontal="justify" vertical="top"/>
    </xf>
    <xf numFmtId="2" fontId="13" fillId="33" borderId="10" xfId="61" applyNumberFormat="1" applyFont="1" applyFill="1" applyBorder="1" applyAlignment="1">
      <alignment horizontal="center" vertical="center"/>
    </xf>
    <xf numFmtId="196" fontId="13" fillId="33" borderId="10" xfId="61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justify" vertical="top"/>
    </xf>
    <xf numFmtId="0" fontId="11" fillId="0" borderId="15" xfId="0" applyFont="1" applyBorder="1" applyAlignment="1">
      <alignment horizontal="center" vertical="center"/>
    </xf>
    <xf numFmtId="2" fontId="11" fillId="0" borderId="10" xfId="6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top"/>
    </xf>
    <xf numFmtId="49" fontId="13" fillId="0" borderId="10" xfId="0" applyNumberFormat="1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justify" vertical="top"/>
    </xf>
    <xf numFmtId="0" fontId="13" fillId="32" borderId="15" xfId="0" applyFont="1" applyFill="1" applyBorder="1" applyAlignment="1">
      <alignment horizontal="center" vertical="center"/>
    </xf>
    <xf numFmtId="2" fontId="13" fillId="32" borderId="10" xfId="61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196" fontId="13" fillId="32" borderId="10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196" fontId="13" fillId="33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201" fontId="13" fillId="32" borderId="10" xfId="61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201" fontId="13" fillId="33" borderId="10" xfId="61" applyNumberFormat="1" applyFont="1" applyFill="1" applyBorder="1" applyAlignment="1">
      <alignment horizontal="center" vertical="center"/>
    </xf>
    <xf numFmtId="2" fontId="13" fillId="0" borderId="11" xfId="61" applyNumberFormat="1" applyFont="1" applyFill="1" applyBorder="1" applyAlignment="1">
      <alignment horizontal="center" vertical="center"/>
    </xf>
    <xf numFmtId="2" fontId="13" fillId="0" borderId="10" xfId="61" applyNumberFormat="1" applyFont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1" xfId="61" applyNumberFormat="1" applyFont="1" applyFill="1" applyBorder="1" applyAlignment="1">
      <alignment horizontal="center" vertical="center"/>
    </xf>
    <xf numFmtId="2" fontId="13" fillId="33" borderId="11" xfId="61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201" fontId="11" fillId="0" borderId="10" xfId="61" applyNumberFormat="1" applyFont="1" applyBorder="1" applyAlignment="1">
      <alignment horizontal="center" vertical="center"/>
    </xf>
    <xf numFmtId="203" fontId="11" fillId="0" borderId="10" xfId="6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03" fontId="11" fillId="33" borderId="14" xfId="61" applyNumberFormat="1" applyFont="1" applyFill="1" applyBorder="1" applyAlignment="1">
      <alignment horizontal="center" vertical="center"/>
    </xf>
    <xf numFmtId="203" fontId="11" fillId="0" borderId="14" xfId="61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justify" vertical="top"/>
    </xf>
    <xf numFmtId="49" fontId="13" fillId="32" borderId="12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justify" vertical="top"/>
    </xf>
    <xf numFmtId="0" fontId="11" fillId="0" borderId="15" xfId="0" applyFont="1" applyBorder="1" applyAlignment="1">
      <alignment horizontal="justify" vertical="top"/>
    </xf>
    <xf numFmtId="2" fontId="11" fillId="0" borderId="12" xfId="61" applyNumberFormat="1" applyFont="1" applyBorder="1" applyAlignment="1">
      <alignment horizontal="center" vertical="center"/>
    </xf>
    <xf numFmtId="0" fontId="13" fillId="32" borderId="12" xfId="61" applyNumberFormat="1" applyFont="1" applyFill="1" applyBorder="1" applyAlignment="1">
      <alignment horizontal="justify" vertical="top"/>
    </xf>
    <xf numFmtId="204" fontId="13" fillId="32" borderId="10" xfId="61" applyNumberFormat="1" applyFont="1" applyFill="1" applyBorder="1" applyAlignment="1">
      <alignment horizontal="center" vertical="center"/>
    </xf>
    <xf numFmtId="0" fontId="13" fillId="33" borderId="12" xfId="61" applyNumberFormat="1" applyFont="1" applyFill="1" applyBorder="1" applyAlignment="1">
      <alignment horizontal="justify" vertical="top"/>
    </xf>
    <xf numFmtId="0" fontId="13" fillId="33" borderId="16" xfId="0" applyFont="1" applyFill="1" applyBorder="1" applyAlignment="1" quotePrefix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1" fillId="0" borderId="12" xfId="61" applyNumberFormat="1" applyFont="1" applyFill="1" applyBorder="1" applyAlignment="1">
      <alignment horizontal="justify" vertical="top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2" xfId="61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/>
    </xf>
    <xf numFmtId="0" fontId="11" fillId="35" borderId="10" xfId="0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196" fontId="13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SheetLayoutView="93" zoomScalePageLayoutView="0" workbookViewId="0" topLeftCell="A1">
      <selection activeCell="K10" sqref="K10"/>
    </sheetView>
  </sheetViews>
  <sheetFormatPr defaultColWidth="9.140625" defaultRowHeight="12.75"/>
  <cols>
    <col min="1" max="1" width="61.00390625" style="0" customWidth="1"/>
    <col min="2" max="2" width="5.57421875" style="0" customWidth="1"/>
    <col min="3" max="3" width="7.421875" style="0" customWidth="1"/>
    <col min="4" max="4" width="10.7109375" style="0" customWidth="1"/>
    <col min="5" max="5" width="6.421875" style="1" customWidth="1"/>
    <col min="6" max="6" width="10.421875" style="1" customWidth="1"/>
    <col min="7" max="7" width="11.57421875" style="13" customWidth="1"/>
    <col min="8" max="8" width="10.140625" style="13" customWidth="1"/>
    <col min="9" max="9" width="8.140625" style="7" customWidth="1"/>
    <col min="10" max="10" width="15.00390625" style="0" customWidth="1"/>
    <col min="11" max="11" width="10.7109375" style="0" customWidth="1"/>
    <col min="13" max="13" width="13.140625" style="0" customWidth="1"/>
    <col min="14" max="14" width="12.00390625" style="0" customWidth="1"/>
  </cols>
  <sheetData>
    <row r="1" spans="7:8" ht="12.75">
      <c r="G1" s="12"/>
      <c r="H1" s="12"/>
    </row>
    <row r="2" spans="2:11" ht="12.75">
      <c r="B2" s="4"/>
      <c r="C2" s="4"/>
      <c r="D2" s="4"/>
      <c r="E2" s="5"/>
      <c r="F2" s="5"/>
      <c r="H2" s="20"/>
      <c r="I2" s="21" t="s">
        <v>132</v>
      </c>
      <c r="J2" s="5"/>
      <c r="K2" s="5"/>
    </row>
    <row r="3" spans="2:11" ht="12.75">
      <c r="B3" s="4"/>
      <c r="C3" s="4"/>
      <c r="D3" s="4"/>
      <c r="E3" s="5"/>
      <c r="F3" s="140" t="s">
        <v>151</v>
      </c>
      <c r="G3" s="140"/>
      <c r="H3" s="140"/>
      <c r="I3" s="140"/>
      <c r="J3" s="5"/>
      <c r="K3" s="5"/>
    </row>
    <row r="5" spans="1:9" ht="12.75">
      <c r="A5" s="138" t="s">
        <v>0</v>
      </c>
      <c r="B5" s="138"/>
      <c r="C5" s="138"/>
      <c r="D5" s="138"/>
      <c r="E5" s="138"/>
      <c r="F5" s="138"/>
      <c r="G5" s="138"/>
      <c r="H5" s="138"/>
      <c r="I5" s="138"/>
    </row>
    <row r="6" spans="1:9" ht="27.75" customHeight="1">
      <c r="A6" s="139" t="s">
        <v>131</v>
      </c>
      <c r="B6" s="139"/>
      <c r="C6" s="139"/>
      <c r="D6" s="139"/>
      <c r="E6" s="139"/>
      <c r="F6" s="139"/>
      <c r="G6" s="139"/>
      <c r="H6" s="139"/>
      <c r="I6" s="139"/>
    </row>
    <row r="7" spans="1:8" ht="12.75">
      <c r="A7" s="137"/>
      <c r="B7" s="137"/>
      <c r="C7" s="137"/>
      <c r="D7" s="137"/>
      <c r="E7" s="137"/>
      <c r="F7" s="8"/>
      <c r="G7" s="10"/>
      <c r="H7" s="10"/>
    </row>
    <row r="8" spans="1:8" ht="9" customHeight="1">
      <c r="A8" s="2"/>
      <c r="B8" s="3"/>
      <c r="C8" s="3"/>
      <c r="D8" s="3"/>
      <c r="E8" s="6"/>
      <c r="F8" s="6"/>
      <c r="G8" s="11"/>
      <c r="H8" s="11"/>
    </row>
    <row r="9" spans="1:9" ht="21">
      <c r="A9" s="25" t="s">
        <v>1</v>
      </c>
      <c r="B9" s="26" t="s">
        <v>2</v>
      </c>
      <c r="C9" s="26" t="s">
        <v>35</v>
      </c>
      <c r="D9" s="26" t="s">
        <v>3</v>
      </c>
      <c r="E9" s="26" t="s">
        <v>36</v>
      </c>
      <c r="F9" s="27" t="s">
        <v>93</v>
      </c>
      <c r="G9" s="28" t="s">
        <v>115</v>
      </c>
      <c r="H9" s="28" t="s">
        <v>4</v>
      </c>
      <c r="I9" s="29" t="s">
        <v>34</v>
      </c>
    </row>
    <row r="10" spans="1:9" ht="12.75">
      <c r="A10" s="14">
        <v>1</v>
      </c>
      <c r="B10" s="15">
        <v>2</v>
      </c>
      <c r="C10" s="15">
        <v>3</v>
      </c>
      <c r="D10" s="16">
        <v>4</v>
      </c>
      <c r="E10" s="15">
        <v>5</v>
      </c>
      <c r="F10" s="19">
        <v>6</v>
      </c>
      <c r="G10" s="17">
        <v>7</v>
      </c>
      <c r="H10" s="17">
        <v>8</v>
      </c>
      <c r="I10" s="18">
        <v>9</v>
      </c>
    </row>
    <row r="11" spans="1:9" ht="12.75">
      <c r="A11" s="30" t="s">
        <v>138</v>
      </c>
      <c r="B11" s="31" t="s">
        <v>5</v>
      </c>
      <c r="C11" s="32"/>
      <c r="D11" s="33"/>
      <c r="E11" s="34"/>
      <c r="F11" s="35">
        <f>F12+F19+F37+F41+F49</f>
        <v>2748771.5999999996</v>
      </c>
      <c r="G11" s="35">
        <f>G12+G19+G37+G41+G49</f>
        <v>2558387.05</v>
      </c>
      <c r="H11" s="35">
        <f>H12+H19+H52</f>
        <v>186384.55000000005</v>
      </c>
      <c r="I11" s="36">
        <f>G11/F11*100</f>
        <v>93.07383159808549</v>
      </c>
    </row>
    <row r="12" spans="1:10" ht="21">
      <c r="A12" s="37" t="s">
        <v>37</v>
      </c>
      <c r="B12" s="38" t="s">
        <v>5</v>
      </c>
      <c r="C12" s="38" t="s">
        <v>6</v>
      </c>
      <c r="D12" s="38"/>
      <c r="E12" s="39"/>
      <c r="F12" s="40">
        <f>F13</f>
        <v>588713.46</v>
      </c>
      <c r="G12" s="40">
        <f>G13</f>
        <v>588713.46</v>
      </c>
      <c r="H12" s="40">
        <f>H13</f>
        <v>0</v>
      </c>
      <c r="I12" s="41">
        <f>I13</f>
        <v>100</v>
      </c>
      <c r="J12" s="9"/>
    </row>
    <row r="13" spans="1:9" ht="12.75">
      <c r="A13" s="42" t="s">
        <v>38</v>
      </c>
      <c r="B13" s="43" t="s">
        <v>5</v>
      </c>
      <c r="C13" s="43" t="s">
        <v>6</v>
      </c>
      <c r="D13" s="43" t="s">
        <v>39</v>
      </c>
      <c r="E13" s="44"/>
      <c r="F13" s="45">
        <f aca="true" t="shared" si="0" ref="F13:G15">F14</f>
        <v>588713.46</v>
      </c>
      <c r="G13" s="46">
        <f t="shared" si="0"/>
        <v>588713.46</v>
      </c>
      <c r="H13" s="46">
        <f>H14</f>
        <v>0</v>
      </c>
      <c r="I13" s="47">
        <f aca="true" t="shared" si="1" ref="I13:I18">G13/F13*100</f>
        <v>100</v>
      </c>
    </row>
    <row r="14" spans="1:9" ht="12.75">
      <c r="A14" s="48" t="s">
        <v>7</v>
      </c>
      <c r="B14" s="43" t="s">
        <v>5</v>
      </c>
      <c r="C14" s="43" t="s">
        <v>6</v>
      </c>
      <c r="D14" s="43" t="s">
        <v>40</v>
      </c>
      <c r="E14" s="44"/>
      <c r="F14" s="49">
        <f t="shared" si="0"/>
        <v>588713.46</v>
      </c>
      <c r="G14" s="50">
        <f t="shared" si="0"/>
        <v>588713.46</v>
      </c>
      <c r="H14" s="50">
        <f>H15</f>
        <v>0</v>
      </c>
      <c r="I14" s="51">
        <f t="shared" si="1"/>
        <v>100</v>
      </c>
    </row>
    <row r="15" spans="1:9" ht="12.75">
      <c r="A15" s="52" t="s">
        <v>17</v>
      </c>
      <c r="B15" s="43" t="s">
        <v>5</v>
      </c>
      <c r="C15" s="43" t="s">
        <v>6</v>
      </c>
      <c r="D15" s="43" t="s">
        <v>41</v>
      </c>
      <c r="E15" s="53" t="s">
        <v>42</v>
      </c>
      <c r="F15" s="49">
        <f t="shared" si="0"/>
        <v>588713.46</v>
      </c>
      <c r="G15" s="50">
        <f t="shared" si="0"/>
        <v>588713.46</v>
      </c>
      <c r="H15" s="50">
        <f>H16</f>
        <v>0</v>
      </c>
      <c r="I15" s="51">
        <f t="shared" si="1"/>
        <v>100</v>
      </c>
    </row>
    <row r="16" spans="1:9" ht="12.75">
      <c r="A16" s="52" t="s">
        <v>43</v>
      </c>
      <c r="B16" s="43" t="s">
        <v>5</v>
      </c>
      <c r="C16" s="43" t="s">
        <v>6</v>
      </c>
      <c r="D16" s="43" t="s">
        <v>41</v>
      </c>
      <c r="E16" s="53" t="s">
        <v>18</v>
      </c>
      <c r="F16" s="49">
        <f>F17+F18</f>
        <v>588713.46</v>
      </c>
      <c r="G16" s="50">
        <f>G17+G18</f>
        <v>588713.46</v>
      </c>
      <c r="H16" s="50">
        <f>H17+H18</f>
        <v>0</v>
      </c>
      <c r="I16" s="51">
        <f>G16/F16*100</f>
        <v>100</v>
      </c>
    </row>
    <row r="17" spans="1:9" ht="12.75">
      <c r="A17" s="52" t="s">
        <v>44</v>
      </c>
      <c r="B17" s="43" t="s">
        <v>5</v>
      </c>
      <c r="C17" s="43" t="s">
        <v>6</v>
      </c>
      <c r="D17" s="43" t="s">
        <v>41</v>
      </c>
      <c r="E17" s="53" t="s">
        <v>16</v>
      </c>
      <c r="F17" s="49">
        <v>456799.89</v>
      </c>
      <c r="G17" s="50">
        <v>456799.89</v>
      </c>
      <c r="H17" s="50">
        <f>F17-G17</f>
        <v>0</v>
      </c>
      <c r="I17" s="51">
        <f>G17/F17*100</f>
        <v>100</v>
      </c>
    </row>
    <row r="18" spans="1:9" ht="33.75">
      <c r="A18" s="54" t="s">
        <v>45</v>
      </c>
      <c r="B18" s="43" t="s">
        <v>5</v>
      </c>
      <c r="C18" s="43" t="s">
        <v>6</v>
      </c>
      <c r="D18" s="43" t="s">
        <v>41</v>
      </c>
      <c r="E18" s="53" t="s">
        <v>46</v>
      </c>
      <c r="F18" s="49">
        <v>131913.57</v>
      </c>
      <c r="G18" s="50">
        <v>131913.57</v>
      </c>
      <c r="H18" s="50">
        <f>F18-G18</f>
        <v>0</v>
      </c>
      <c r="I18" s="51">
        <f t="shared" si="1"/>
        <v>100</v>
      </c>
    </row>
    <row r="19" spans="1:9" ht="21">
      <c r="A19" s="37" t="s">
        <v>52</v>
      </c>
      <c r="B19" s="55" t="s">
        <v>5</v>
      </c>
      <c r="C19" s="56" t="s">
        <v>8</v>
      </c>
      <c r="D19" s="57"/>
      <c r="E19" s="39"/>
      <c r="F19" s="40">
        <f>F20</f>
        <v>2085358.14</v>
      </c>
      <c r="G19" s="40">
        <f>G20</f>
        <v>1898973.5899999999</v>
      </c>
      <c r="H19" s="40">
        <f>H20</f>
        <v>186384.55000000005</v>
      </c>
      <c r="I19" s="41">
        <f>I20</f>
        <v>91.06222828468206</v>
      </c>
    </row>
    <row r="20" spans="1:9" ht="12.75">
      <c r="A20" s="42" t="s">
        <v>53</v>
      </c>
      <c r="B20" s="53" t="s">
        <v>5</v>
      </c>
      <c r="C20" s="58" t="s">
        <v>8</v>
      </c>
      <c r="D20" s="59" t="s">
        <v>47</v>
      </c>
      <c r="E20" s="60"/>
      <c r="F20" s="61">
        <f>F21</f>
        <v>2085358.14</v>
      </c>
      <c r="G20" s="61">
        <f>G21</f>
        <v>1898973.5899999999</v>
      </c>
      <c r="H20" s="46">
        <f aca="true" t="shared" si="2" ref="H20:H66">F20-G20</f>
        <v>186384.55000000005</v>
      </c>
      <c r="I20" s="62">
        <f aca="true" t="shared" si="3" ref="I20:I66">G20/F20*100</f>
        <v>91.06222828468206</v>
      </c>
    </row>
    <row r="21" spans="1:9" ht="22.5">
      <c r="A21" s="48" t="s">
        <v>54</v>
      </c>
      <c r="B21" s="53" t="s">
        <v>5</v>
      </c>
      <c r="C21" s="58" t="s">
        <v>8</v>
      </c>
      <c r="D21" s="59" t="s">
        <v>48</v>
      </c>
      <c r="E21" s="53"/>
      <c r="F21" s="49">
        <f>F22+F25</f>
        <v>2085358.14</v>
      </c>
      <c r="G21" s="49">
        <f>G22+G25</f>
        <v>1898973.5899999999</v>
      </c>
      <c r="H21" s="50">
        <f>F21-G21</f>
        <v>186384.55000000005</v>
      </c>
      <c r="I21" s="63">
        <f>G21/F21*100</f>
        <v>91.06222828468206</v>
      </c>
    </row>
    <row r="22" spans="1:9" ht="22.5">
      <c r="A22" s="48" t="s">
        <v>133</v>
      </c>
      <c r="B22" s="53" t="s">
        <v>5</v>
      </c>
      <c r="C22" s="58" t="s">
        <v>8</v>
      </c>
      <c r="D22" s="59" t="s">
        <v>135</v>
      </c>
      <c r="E22" s="53" t="s">
        <v>136</v>
      </c>
      <c r="F22" s="45">
        <f>F23</f>
        <v>291181.22</v>
      </c>
      <c r="G22" s="45">
        <f>G23</f>
        <v>291181.22</v>
      </c>
      <c r="H22" s="49">
        <f>H23</f>
        <v>0</v>
      </c>
      <c r="I22" s="63">
        <f>G22/F22*100</f>
        <v>100</v>
      </c>
    </row>
    <row r="23" spans="1:9" ht="22.5">
      <c r="A23" s="52" t="s">
        <v>50</v>
      </c>
      <c r="B23" s="53" t="s">
        <v>5</v>
      </c>
      <c r="C23" s="58" t="s">
        <v>8</v>
      </c>
      <c r="D23" s="59" t="s">
        <v>111</v>
      </c>
      <c r="E23" s="53" t="s">
        <v>21</v>
      </c>
      <c r="F23" s="49">
        <f>F24</f>
        <v>291181.22</v>
      </c>
      <c r="G23" s="49">
        <f>G24</f>
        <v>291181.22</v>
      </c>
      <c r="H23" s="50">
        <f>F23-G23</f>
        <v>0</v>
      </c>
      <c r="I23" s="63">
        <f>G23/F23*100</f>
        <v>100</v>
      </c>
    </row>
    <row r="24" spans="1:9" ht="12.75">
      <c r="A24" s="52" t="s">
        <v>134</v>
      </c>
      <c r="B24" s="53" t="s">
        <v>5</v>
      </c>
      <c r="C24" s="58" t="s">
        <v>8</v>
      </c>
      <c r="D24" s="59" t="s">
        <v>111</v>
      </c>
      <c r="E24" s="53" t="s">
        <v>22</v>
      </c>
      <c r="F24" s="49">
        <v>291181.22</v>
      </c>
      <c r="G24" s="49">
        <v>291181.22</v>
      </c>
      <c r="H24" s="50">
        <f>F24-G24</f>
        <v>0</v>
      </c>
      <c r="I24" s="63">
        <f>G24/F24*100</f>
        <v>100</v>
      </c>
    </row>
    <row r="25" spans="1:9" ht="12.75">
      <c r="A25" s="52" t="s">
        <v>17</v>
      </c>
      <c r="B25" s="60" t="s">
        <v>5</v>
      </c>
      <c r="C25" s="60" t="s">
        <v>8</v>
      </c>
      <c r="D25" s="43" t="s">
        <v>49</v>
      </c>
      <c r="E25" s="53"/>
      <c r="F25" s="45">
        <f>F26+F31+F33</f>
        <v>1794176.92</v>
      </c>
      <c r="G25" s="45">
        <f>G26+G31+G33</f>
        <v>1607792.3699999999</v>
      </c>
      <c r="H25" s="50">
        <f>F25-G25</f>
        <v>186384.55000000005</v>
      </c>
      <c r="I25" s="63">
        <f>G25/F25*100</f>
        <v>89.61169615313077</v>
      </c>
    </row>
    <row r="26" spans="1:9" ht="12.75">
      <c r="A26" s="52" t="s">
        <v>43</v>
      </c>
      <c r="B26" s="60" t="s">
        <v>5</v>
      </c>
      <c r="C26" s="60" t="s">
        <v>8</v>
      </c>
      <c r="D26" s="43" t="s">
        <v>49</v>
      </c>
      <c r="E26" s="53" t="s">
        <v>18</v>
      </c>
      <c r="F26" s="45">
        <f>F27+F28+F29</f>
        <v>1464281.88</v>
      </c>
      <c r="G26" s="45">
        <f>G27+G28+G29</f>
        <v>1401705.29</v>
      </c>
      <c r="H26" s="49">
        <f>H27+H28+H29</f>
        <v>62576.58999999985</v>
      </c>
      <c r="I26" s="63">
        <f t="shared" si="3"/>
        <v>95.72646559008162</v>
      </c>
    </row>
    <row r="27" spans="1:9" ht="12.75">
      <c r="A27" s="52" t="s">
        <v>55</v>
      </c>
      <c r="B27" s="60" t="s">
        <v>5</v>
      </c>
      <c r="C27" s="60" t="s">
        <v>8</v>
      </c>
      <c r="D27" s="43" t="s">
        <v>49</v>
      </c>
      <c r="E27" s="53" t="s">
        <v>16</v>
      </c>
      <c r="F27" s="49">
        <v>1128852.9</v>
      </c>
      <c r="G27" s="50">
        <v>1113006.07</v>
      </c>
      <c r="H27" s="50">
        <f t="shared" si="2"/>
        <v>15846.829999999842</v>
      </c>
      <c r="I27" s="63">
        <f t="shared" si="3"/>
        <v>98.5962006210021</v>
      </c>
    </row>
    <row r="28" spans="1:9" ht="22.5">
      <c r="A28" s="52" t="s">
        <v>19</v>
      </c>
      <c r="B28" s="60" t="s">
        <v>5</v>
      </c>
      <c r="C28" s="60" t="s">
        <v>8</v>
      </c>
      <c r="D28" s="43" t="s">
        <v>49</v>
      </c>
      <c r="E28" s="53" t="s">
        <v>20</v>
      </c>
      <c r="F28" s="49">
        <v>3575.4</v>
      </c>
      <c r="G28" s="50">
        <v>3575.4</v>
      </c>
      <c r="H28" s="50">
        <f>F28-G28</f>
        <v>0</v>
      </c>
      <c r="I28" s="63">
        <f>G28/F28*100</f>
        <v>100</v>
      </c>
    </row>
    <row r="29" spans="1:9" ht="33.75">
      <c r="A29" s="54" t="s">
        <v>45</v>
      </c>
      <c r="B29" s="60" t="s">
        <v>5</v>
      </c>
      <c r="C29" s="60" t="s">
        <v>8</v>
      </c>
      <c r="D29" s="43" t="s">
        <v>49</v>
      </c>
      <c r="E29" s="53" t="s">
        <v>46</v>
      </c>
      <c r="F29" s="49">
        <v>331853.58</v>
      </c>
      <c r="G29" s="50">
        <v>285123.82</v>
      </c>
      <c r="H29" s="50">
        <f t="shared" si="2"/>
        <v>46729.76000000001</v>
      </c>
      <c r="I29" s="63">
        <f t="shared" si="3"/>
        <v>85.91856083035174</v>
      </c>
    </row>
    <row r="30" spans="1:9" ht="23.25" customHeight="1">
      <c r="A30" s="48" t="s">
        <v>133</v>
      </c>
      <c r="B30" s="60" t="s">
        <v>5</v>
      </c>
      <c r="C30" s="60" t="s">
        <v>8</v>
      </c>
      <c r="D30" s="43" t="s">
        <v>49</v>
      </c>
      <c r="E30" s="53" t="s">
        <v>136</v>
      </c>
      <c r="F30" s="45">
        <f>F31</f>
        <v>310895.04</v>
      </c>
      <c r="G30" s="45">
        <f>G31</f>
        <v>187517.2</v>
      </c>
      <c r="H30" s="49">
        <f>H31</f>
        <v>123377.83999999997</v>
      </c>
      <c r="I30" s="63">
        <f t="shared" si="3"/>
        <v>60.315275534791425</v>
      </c>
    </row>
    <row r="31" spans="1:9" ht="22.5">
      <c r="A31" s="52" t="s">
        <v>50</v>
      </c>
      <c r="B31" s="60" t="s">
        <v>5</v>
      </c>
      <c r="C31" s="60" t="s">
        <v>8</v>
      </c>
      <c r="D31" s="43" t="s">
        <v>49</v>
      </c>
      <c r="E31" s="58" t="s">
        <v>21</v>
      </c>
      <c r="F31" s="49">
        <f>F32</f>
        <v>310895.04</v>
      </c>
      <c r="G31" s="49">
        <f>G32</f>
        <v>187517.2</v>
      </c>
      <c r="H31" s="50">
        <f>F31-G31</f>
        <v>123377.83999999997</v>
      </c>
      <c r="I31" s="63">
        <f t="shared" si="3"/>
        <v>60.315275534791425</v>
      </c>
    </row>
    <row r="32" spans="1:9" ht="13.5" customHeight="1">
      <c r="A32" s="52" t="s">
        <v>134</v>
      </c>
      <c r="B32" s="60" t="s">
        <v>5</v>
      </c>
      <c r="C32" s="60" t="s">
        <v>8</v>
      </c>
      <c r="D32" s="43" t="s">
        <v>49</v>
      </c>
      <c r="E32" s="58" t="s">
        <v>22</v>
      </c>
      <c r="F32" s="49">
        <v>310895.04</v>
      </c>
      <c r="G32" s="50">
        <v>187517.2</v>
      </c>
      <c r="H32" s="50">
        <f t="shared" si="2"/>
        <v>123377.83999999997</v>
      </c>
      <c r="I32" s="63">
        <f t="shared" si="3"/>
        <v>60.315275534791425</v>
      </c>
    </row>
    <row r="33" spans="1:9" ht="13.5" customHeight="1">
      <c r="A33" s="52" t="s">
        <v>97</v>
      </c>
      <c r="B33" s="60" t="s">
        <v>5</v>
      </c>
      <c r="C33" s="60" t="s">
        <v>8</v>
      </c>
      <c r="D33" s="43" t="s">
        <v>49</v>
      </c>
      <c r="E33" s="58" t="s">
        <v>99</v>
      </c>
      <c r="F33" s="45">
        <f>F34</f>
        <v>19000</v>
      </c>
      <c r="G33" s="45">
        <f>G34</f>
        <v>18569.88</v>
      </c>
      <c r="H33" s="49">
        <f>H34</f>
        <v>430.119999999999</v>
      </c>
      <c r="I33" s="49">
        <f>I34</f>
        <v>97.73621052631579</v>
      </c>
    </row>
    <row r="34" spans="1:9" ht="12.75">
      <c r="A34" s="52" t="s">
        <v>56</v>
      </c>
      <c r="B34" s="60" t="s">
        <v>5</v>
      </c>
      <c r="C34" s="60" t="s">
        <v>8</v>
      </c>
      <c r="D34" s="43" t="s">
        <v>49</v>
      </c>
      <c r="E34" s="58" t="s">
        <v>23</v>
      </c>
      <c r="F34" s="49">
        <f>F36+F35</f>
        <v>19000</v>
      </c>
      <c r="G34" s="49">
        <f>G36+G35</f>
        <v>18569.88</v>
      </c>
      <c r="H34" s="50">
        <f t="shared" si="2"/>
        <v>430.119999999999</v>
      </c>
      <c r="I34" s="63">
        <f>G34/F34*100</f>
        <v>97.73621052631579</v>
      </c>
    </row>
    <row r="35" spans="1:9" ht="12.75">
      <c r="A35" s="64" t="s">
        <v>57</v>
      </c>
      <c r="B35" s="60" t="s">
        <v>5</v>
      </c>
      <c r="C35" s="60" t="s">
        <v>8</v>
      </c>
      <c r="D35" s="43" t="s">
        <v>49</v>
      </c>
      <c r="E35" s="58" t="s">
        <v>25</v>
      </c>
      <c r="F35" s="49">
        <v>1036</v>
      </c>
      <c r="G35" s="50">
        <v>1036</v>
      </c>
      <c r="H35" s="50">
        <f t="shared" si="2"/>
        <v>0</v>
      </c>
      <c r="I35" s="63">
        <f t="shared" si="3"/>
        <v>100</v>
      </c>
    </row>
    <row r="36" spans="1:9" ht="12.75">
      <c r="A36" s="65" t="s">
        <v>58</v>
      </c>
      <c r="B36" s="60" t="s">
        <v>5</v>
      </c>
      <c r="C36" s="60" t="s">
        <v>8</v>
      </c>
      <c r="D36" s="43" t="s">
        <v>49</v>
      </c>
      <c r="E36" s="58" t="s">
        <v>59</v>
      </c>
      <c r="F36" s="49">
        <v>17964</v>
      </c>
      <c r="G36" s="66">
        <v>17533.88</v>
      </c>
      <c r="H36" s="66">
        <f t="shared" si="2"/>
        <v>430.119999999999</v>
      </c>
      <c r="I36" s="67">
        <f t="shared" si="3"/>
        <v>97.60565575595636</v>
      </c>
    </row>
    <row r="37" spans="1:9" ht="23.25" customHeight="1">
      <c r="A37" s="68" t="s">
        <v>60</v>
      </c>
      <c r="B37" s="69" t="s">
        <v>5</v>
      </c>
      <c r="C37" s="69" t="s">
        <v>8</v>
      </c>
      <c r="D37" s="38" t="s">
        <v>61</v>
      </c>
      <c r="E37" s="56"/>
      <c r="F37" s="40">
        <f aca="true" t="shared" si="4" ref="F37:G39">F38</f>
        <v>62500</v>
      </c>
      <c r="G37" s="40">
        <f t="shared" si="4"/>
        <v>62500</v>
      </c>
      <c r="H37" s="40">
        <f>H39</f>
        <v>0</v>
      </c>
      <c r="I37" s="41">
        <f>I39</f>
        <v>100</v>
      </c>
    </row>
    <row r="38" spans="1:9" ht="23.25" customHeight="1">
      <c r="A38" s="48" t="s">
        <v>133</v>
      </c>
      <c r="B38" s="60" t="s">
        <v>5</v>
      </c>
      <c r="C38" s="60" t="s">
        <v>8</v>
      </c>
      <c r="D38" s="43" t="s">
        <v>61</v>
      </c>
      <c r="E38" s="70" t="s">
        <v>136</v>
      </c>
      <c r="F38" s="71">
        <f t="shared" si="4"/>
        <v>62500</v>
      </c>
      <c r="G38" s="71">
        <f t="shared" si="4"/>
        <v>62500</v>
      </c>
      <c r="H38" s="71">
        <f>F38-G38</f>
        <v>0</v>
      </c>
      <c r="I38" s="72">
        <f>I40</f>
        <v>100</v>
      </c>
    </row>
    <row r="39" spans="1:9" ht="23.25" customHeight="1">
      <c r="A39" s="52" t="s">
        <v>50</v>
      </c>
      <c r="B39" s="60" t="s">
        <v>5</v>
      </c>
      <c r="C39" s="60" t="s">
        <v>8</v>
      </c>
      <c r="D39" s="43" t="s">
        <v>61</v>
      </c>
      <c r="E39" s="58" t="s">
        <v>21</v>
      </c>
      <c r="F39" s="49">
        <f t="shared" si="4"/>
        <v>62500</v>
      </c>
      <c r="G39" s="50">
        <f t="shared" si="4"/>
        <v>62500</v>
      </c>
      <c r="H39" s="50">
        <f t="shared" si="2"/>
        <v>0</v>
      </c>
      <c r="I39" s="63">
        <f t="shared" si="3"/>
        <v>100</v>
      </c>
    </row>
    <row r="40" spans="1:9" ht="12.75" customHeight="1">
      <c r="A40" s="52" t="s">
        <v>134</v>
      </c>
      <c r="B40" s="60" t="s">
        <v>5</v>
      </c>
      <c r="C40" s="60" t="s">
        <v>8</v>
      </c>
      <c r="D40" s="43" t="s">
        <v>61</v>
      </c>
      <c r="E40" s="58" t="s">
        <v>22</v>
      </c>
      <c r="F40" s="49">
        <v>62500</v>
      </c>
      <c r="G40" s="50">
        <v>62500</v>
      </c>
      <c r="H40" s="50">
        <f t="shared" si="2"/>
        <v>0</v>
      </c>
      <c r="I40" s="63">
        <f t="shared" si="3"/>
        <v>100</v>
      </c>
    </row>
    <row r="41" spans="1:9" ht="27" customHeight="1">
      <c r="A41" s="73" t="s">
        <v>62</v>
      </c>
      <c r="B41" s="74" t="s">
        <v>5</v>
      </c>
      <c r="C41" s="75" t="s">
        <v>63</v>
      </c>
      <c r="D41" s="75"/>
      <c r="E41" s="56"/>
      <c r="F41" s="40">
        <f>F42</f>
        <v>8200</v>
      </c>
      <c r="G41" s="40">
        <f>G42</f>
        <v>8200</v>
      </c>
      <c r="H41" s="40">
        <f>H42</f>
        <v>0</v>
      </c>
      <c r="I41" s="40">
        <f>I42</f>
        <v>100</v>
      </c>
    </row>
    <row r="42" spans="1:9" ht="17.25" customHeight="1">
      <c r="A42" s="76" t="s">
        <v>108</v>
      </c>
      <c r="B42" s="77" t="s">
        <v>5</v>
      </c>
      <c r="C42" s="78" t="s">
        <v>63</v>
      </c>
      <c r="D42" s="78" t="s">
        <v>65</v>
      </c>
      <c r="E42" s="58" t="s">
        <v>110</v>
      </c>
      <c r="F42" s="45">
        <f>F43</f>
        <v>8200</v>
      </c>
      <c r="G42" s="46">
        <f>G43</f>
        <v>8200</v>
      </c>
      <c r="H42" s="46">
        <f t="shared" si="2"/>
        <v>0</v>
      </c>
      <c r="I42" s="62">
        <f t="shared" si="3"/>
        <v>100</v>
      </c>
    </row>
    <row r="43" spans="1:9" ht="15" customHeight="1" hidden="1">
      <c r="A43" s="76" t="s">
        <v>64</v>
      </c>
      <c r="B43" s="77" t="s">
        <v>5</v>
      </c>
      <c r="C43" s="78" t="s">
        <v>63</v>
      </c>
      <c r="D43" s="78" t="s">
        <v>65</v>
      </c>
      <c r="E43" s="58" t="s">
        <v>67</v>
      </c>
      <c r="F43" s="49">
        <f>F44</f>
        <v>8200</v>
      </c>
      <c r="G43" s="50">
        <f>G44</f>
        <v>8200</v>
      </c>
      <c r="H43" s="50">
        <f t="shared" si="2"/>
        <v>0</v>
      </c>
      <c r="I43" s="63">
        <f t="shared" si="3"/>
        <v>100</v>
      </c>
    </row>
    <row r="44" spans="1:9" ht="15" customHeight="1">
      <c r="A44" s="76" t="s">
        <v>64</v>
      </c>
      <c r="B44" s="77" t="s">
        <v>5</v>
      </c>
      <c r="C44" s="78" t="s">
        <v>63</v>
      </c>
      <c r="D44" s="78" t="s">
        <v>65</v>
      </c>
      <c r="E44" s="58" t="s">
        <v>109</v>
      </c>
      <c r="F44" s="49">
        <v>8200</v>
      </c>
      <c r="G44" s="50">
        <v>8200</v>
      </c>
      <c r="H44" s="50">
        <f t="shared" si="2"/>
        <v>0</v>
      </c>
      <c r="I44" s="63">
        <f t="shared" si="3"/>
        <v>100</v>
      </c>
    </row>
    <row r="45" spans="1:9" ht="15" customHeight="1" hidden="1">
      <c r="A45" s="79" t="s">
        <v>68</v>
      </c>
      <c r="B45" s="80" t="s">
        <v>5</v>
      </c>
      <c r="C45" s="80" t="s">
        <v>69</v>
      </c>
      <c r="D45" s="78" t="s">
        <v>70</v>
      </c>
      <c r="E45" s="81"/>
      <c r="F45" s="45">
        <f>F46</f>
        <v>0</v>
      </c>
      <c r="G45" s="45">
        <f>G46</f>
        <v>0</v>
      </c>
      <c r="H45" s="45">
        <f>H46</f>
        <v>0</v>
      </c>
      <c r="I45" s="82" t="e">
        <f>I46</f>
        <v>#DIV/0!</v>
      </c>
    </row>
    <row r="46" spans="1:9" ht="13.5" customHeight="1" hidden="1">
      <c r="A46" s="52" t="s">
        <v>71</v>
      </c>
      <c r="B46" s="60" t="s">
        <v>5</v>
      </c>
      <c r="C46" s="60" t="s">
        <v>69</v>
      </c>
      <c r="D46" s="78" t="s">
        <v>70</v>
      </c>
      <c r="E46" s="58"/>
      <c r="F46" s="49">
        <f>F47</f>
        <v>0</v>
      </c>
      <c r="G46" s="50">
        <f>G47</f>
        <v>0</v>
      </c>
      <c r="H46" s="50">
        <f t="shared" si="2"/>
        <v>0</v>
      </c>
      <c r="I46" s="63" t="e">
        <f t="shared" si="3"/>
        <v>#DIV/0!</v>
      </c>
    </row>
    <row r="47" spans="1:9" ht="15.75" customHeight="1" hidden="1">
      <c r="A47" s="83" t="s">
        <v>66</v>
      </c>
      <c r="B47" s="60" t="s">
        <v>5</v>
      </c>
      <c r="C47" s="60" t="s">
        <v>69</v>
      </c>
      <c r="D47" s="78" t="s">
        <v>70</v>
      </c>
      <c r="E47" s="58" t="s">
        <v>67</v>
      </c>
      <c r="F47" s="49">
        <f>F48</f>
        <v>0</v>
      </c>
      <c r="G47" s="50">
        <f>G48</f>
        <v>0</v>
      </c>
      <c r="H47" s="50">
        <f t="shared" si="2"/>
        <v>0</v>
      </c>
      <c r="I47" s="63" t="e">
        <f t="shared" si="3"/>
        <v>#DIV/0!</v>
      </c>
    </row>
    <row r="48" spans="1:9" ht="15.75" customHeight="1" hidden="1">
      <c r="A48" s="52" t="s">
        <v>72</v>
      </c>
      <c r="B48" s="60" t="s">
        <v>5</v>
      </c>
      <c r="C48" s="60" t="s">
        <v>69</v>
      </c>
      <c r="D48" s="78" t="s">
        <v>70</v>
      </c>
      <c r="E48" s="58" t="s">
        <v>73</v>
      </c>
      <c r="F48" s="49"/>
      <c r="G48" s="50">
        <v>0</v>
      </c>
      <c r="H48" s="50">
        <f t="shared" si="2"/>
        <v>0</v>
      </c>
      <c r="I48" s="63" t="e">
        <f t="shared" si="3"/>
        <v>#DIV/0!</v>
      </c>
    </row>
    <row r="49" spans="1:9" ht="18" customHeight="1">
      <c r="A49" s="84" t="s">
        <v>9</v>
      </c>
      <c r="B49" s="38" t="s">
        <v>5</v>
      </c>
      <c r="C49" s="38" t="s">
        <v>10</v>
      </c>
      <c r="D49" s="38"/>
      <c r="E49" s="69"/>
      <c r="F49" s="85">
        <f>SUM(F50)</f>
        <v>4000</v>
      </c>
      <c r="G49" s="85">
        <f>SUM(G50)</f>
        <v>0</v>
      </c>
      <c r="H49" s="85">
        <f>SUM(H50)</f>
        <v>4000</v>
      </c>
      <c r="I49" s="86">
        <f>SUM(I50)</f>
        <v>0</v>
      </c>
    </row>
    <row r="50" spans="1:9" ht="14.25" customHeight="1">
      <c r="A50" s="87" t="s">
        <v>97</v>
      </c>
      <c r="B50" s="43" t="s">
        <v>5</v>
      </c>
      <c r="C50" s="43" t="s">
        <v>10</v>
      </c>
      <c r="D50" s="43" t="s">
        <v>74</v>
      </c>
      <c r="E50" s="88">
        <v>800</v>
      </c>
      <c r="F50" s="61">
        <f>F51</f>
        <v>4000</v>
      </c>
      <c r="G50" s="61">
        <f>G51</f>
        <v>0</v>
      </c>
      <c r="H50" s="50">
        <f t="shared" si="2"/>
        <v>4000</v>
      </c>
      <c r="I50" s="63">
        <f t="shared" si="3"/>
        <v>0</v>
      </c>
    </row>
    <row r="51" spans="1:9" ht="12.75" customHeight="1">
      <c r="A51" s="42" t="s">
        <v>26</v>
      </c>
      <c r="B51" s="43" t="s">
        <v>5</v>
      </c>
      <c r="C51" s="43" t="s">
        <v>10</v>
      </c>
      <c r="D51" s="43" t="s">
        <v>75</v>
      </c>
      <c r="E51" s="58" t="s">
        <v>27</v>
      </c>
      <c r="F51" s="89">
        <v>4000</v>
      </c>
      <c r="G51" s="50">
        <v>0</v>
      </c>
      <c r="H51" s="50">
        <f t="shared" si="2"/>
        <v>4000</v>
      </c>
      <c r="I51" s="63">
        <f t="shared" si="3"/>
        <v>0</v>
      </c>
    </row>
    <row r="52" spans="1:9" ht="12.75" customHeight="1" hidden="1">
      <c r="A52" s="90" t="s">
        <v>94</v>
      </c>
      <c r="B52" s="91" t="s">
        <v>5</v>
      </c>
      <c r="C52" s="91" t="s">
        <v>95</v>
      </c>
      <c r="D52" s="43"/>
      <c r="E52" s="58"/>
      <c r="F52" s="61">
        <f aca="true" t="shared" si="5" ref="F52:G54">F53</f>
        <v>0</v>
      </c>
      <c r="G52" s="61">
        <f t="shared" si="5"/>
        <v>0</v>
      </c>
      <c r="H52" s="46">
        <f>F52-G52</f>
        <v>0</v>
      </c>
      <c r="I52" s="62" t="e">
        <f>G52/F52*100</f>
        <v>#DIV/0!</v>
      </c>
    </row>
    <row r="53" spans="1:9" ht="18.75" customHeight="1" hidden="1">
      <c r="A53" s="52" t="s">
        <v>60</v>
      </c>
      <c r="B53" s="43" t="s">
        <v>5</v>
      </c>
      <c r="C53" s="43" t="s">
        <v>95</v>
      </c>
      <c r="D53" s="43" t="s">
        <v>114</v>
      </c>
      <c r="E53" s="58"/>
      <c r="F53" s="89">
        <f t="shared" si="5"/>
        <v>0</v>
      </c>
      <c r="G53" s="89">
        <f t="shared" si="5"/>
        <v>0</v>
      </c>
      <c r="H53" s="50">
        <f>F53-G53</f>
        <v>0</v>
      </c>
      <c r="I53" s="63" t="e">
        <f>G53/F53*100</f>
        <v>#DIV/0!</v>
      </c>
    </row>
    <row r="54" spans="1:9" ht="23.25" customHeight="1" hidden="1">
      <c r="A54" s="52" t="s">
        <v>50</v>
      </c>
      <c r="B54" s="43" t="s">
        <v>5</v>
      </c>
      <c r="C54" s="43" t="s">
        <v>95</v>
      </c>
      <c r="D54" s="43" t="s">
        <v>114</v>
      </c>
      <c r="E54" s="58" t="s">
        <v>21</v>
      </c>
      <c r="F54" s="89">
        <f t="shared" si="5"/>
        <v>0</v>
      </c>
      <c r="G54" s="89">
        <f t="shared" si="5"/>
        <v>0</v>
      </c>
      <c r="H54" s="50">
        <f>F54-G54</f>
        <v>0</v>
      </c>
      <c r="I54" s="63" t="e">
        <f>G54/F54*100</f>
        <v>#DIV/0!</v>
      </c>
    </row>
    <row r="55" spans="1:9" ht="18.75" customHeight="1" hidden="1">
      <c r="A55" s="52" t="s">
        <v>51</v>
      </c>
      <c r="B55" s="43" t="s">
        <v>5</v>
      </c>
      <c r="C55" s="43" t="s">
        <v>95</v>
      </c>
      <c r="D55" s="43" t="s">
        <v>114</v>
      </c>
      <c r="E55" s="58" t="s">
        <v>22</v>
      </c>
      <c r="F55" s="89">
        <v>0</v>
      </c>
      <c r="G55" s="50">
        <v>0</v>
      </c>
      <c r="H55" s="50">
        <f>F55-G55</f>
        <v>0</v>
      </c>
      <c r="I55" s="63" t="e">
        <f>G55/F55*100</f>
        <v>#DIV/0!</v>
      </c>
    </row>
    <row r="56" spans="1:9" ht="12.75">
      <c r="A56" s="92" t="s">
        <v>137</v>
      </c>
      <c r="B56" s="31" t="s">
        <v>6</v>
      </c>
      <c r="C56" s="31"/>
      <c r="D56" s="31"/>
      <c r="E56" s="93"/>
      <c r="F56" s="94">
        <f>F57</f>
        <v>412900</v>
      </c>
      <c r="G56" s="94">
        <f>G57</f>
        <v>412900</v>
      </c>
      <c r="H56" s="95">
        <f t="shared" si="2"/>
        <v>0</v>
      </c>
      <c r="I56" s="96">
        <f t="shared" si="3"/>
        <v>100</v>
      </c>
    </row>
    <row r="57" spans="1:9" ht="12.75">
      <c r="A57" s="37" t="s">
        <v>28</v>
      </c>
      <c r="B57" s="38" t="s">
        <v>6</v>
      </c>
      <c r="C57" s="38" t="s">
        <v>11</v>
      </c>
      <c r="D57" s="38"/>
      <c r="E57" s="97"/>
      <c r="F57" s="85">
        <f>F59</f>
        <v>412900</v>
      </c>
      <c r="G57" s="85">
        <f>G59</f>
        <v>412900</v>
      </c>
      <c r="H57" s="98">
        <f t="shared" si="2"/>
        <v>0</v>
      </c>
      <c r="I57" s="99">
        <f t="shared" si="3"/>
        <v>100</v>
      </c>
    </row>
    <row r="58" spans="1:9" ht="12.75">
      <c r="A58" s="48" t="s">
        <v>29</v>
      </c>
      <c r="B58" s="43" t="s">
        <v>6</v>
      </c>
      <c r="C58" s="43" t="s">
        <v>11</v>
      </c>
      <c r="D58" s="43" t="s">
        <v>76</v>
      </c>
      <c r="E58" s="88"/>
      <c r="F58" s="89">
        <f>F59</f>
        <v>412900</v>
      </c>
      <c r="G58" s="89">
        <f>G59</f>
        <v>412900</v>
      </c>
      <c r="H58" s="50">
        <f t="shared" si="2"/>
        <v>0</v>
      </c>
      <c r="I58" s="63">
        <f t="shared" si="3"/>
        <v>100</v>
      </c>
    </row>
    <row r="59" spans="1:9" ht="22.5">
      <c r="A59" s="48" t="s">
        <v>77</v>
      </c>
      <c r="B59" s="43" t="s">
        <v>6</v>
      </c>
      <c r="C59" s="43" t="s">
        <v>11</v>
      </c>
      <c r="D59" s="43" t="s">
        <v>78</v>
      </c>
      <c r="E59" s="88"/>
      <c r="F59" s="89">
        <f>F60+F64</f>
        <v>412900</v>
      </c>
      <c r="G59" s="89">
        <f>G60+G64</f>
        <v>412900</v>
      </c>
      <c r="H59" s="50">
        <f t="shared" si="2"/>
        <v>0</v>
      </c>
      <c r="I59" s="63">
        <f t="shared" si="3"/>
        <v>100</v>
      </c>
    </row>
    <row r="60" spans="1:9" ht="12.75">
      <c r="A60" s="52" t="s">
        <v>43</v>
      </c>
      <c r="B60" s="43" t="s">
        <v>6</v>
      </c>
      <c r="C60" s="43" t="s">
        <v>11</v>
      </c>
      <c r="D60" s="43" t="s">
        <v>78</v>
      </c>
      <c r="E60" s="58" t="s">
        <v>18</v>
      </c>
      <c r="F60" s="61">
        <f>F61+F62+F63</f>
        <v>353703.82</v>
      </c>
      <c r="G60" s="46">
        <f>G61+G63+G62</f>
        <v>353703.82</v>
      </c>
      <c r="H60" s="50">
        <f>F60-G60</f>
        <v>0</v>
      </c>
      <c r="I60" s="63">
        <f t="shared" si="3"/>
        <v>100</v>
      </c>
    </row>
    <row r="61" spans="1:9" ht="12.75">
      <c r="A61" s="52" t="s">
        <v>44</v>
      </c>
      <c r="B61" s="43" t="s">
        <v>6</v>
      </c>
      <c r="C61" s="43" t="s">
        <v>11</v>
      </c>
      <c r="D61" s="43" t="s">
        <v>78</v>
      </c>
      <c r="E61" s="58" t="s">
        <v>16</v>
      </c>
      <c r="F61" s="89">
        <v>272344.99</v>
      </c>
      <c r="G61" s="50">
        <v>272344.99</v>
      </c>
      <c r="H61" s="50">
        <f t="shared" si="2"/>
        <v>0</v>
      </c>
      <c r="I61" s="63">
        <f t="shared" si="3"/>
        <v>100</v>
      </c>
    </row>
    <row r="62" spans="1:9" ht="22.5">
      <c r="A62" s="52" t="s">
        <v>19</v>
      </c>
      <c r="B62" s="43" t="s">
        <v>6</v>
      </c>
      <c r="C62" s="43" t="s">
        <v>11</v>
      </c>
      <c r="D62" s="43" t="s">
        <v>78</v>
      </c>
      <c r="E62" s="58" t="s">
        <v>20</v>
      </c>
      <c r="F62" s="89">
        <v>920</v>
      </c>
      <c r="G62" s="50">
        <v>920</v>
      </c>
      <c r="H62" s="50">
        <f>F62-G62</f>
        <v>0</v>
      </c>
      <c r="I62" s="63">
        <f>G62/F62*100</f>
        <v>100</v>
      </c>
    </row>
    <row r="63" spans="1:9" ht="33.75">
      <c r="A63" s="54" t="s">
        <v>45</v>
      </c>
      <c r="B63" s="43" t="s">
        <v>6</v>
      </c>
      <c r="C63" s="43" t="s">
        <v>11</v>
      </c>
      <c r="D63" s="43" t="s">
        <v>78</v>
      </c>
      <c r="E63" s="58" t="s">
        <v>46</v>
      </c>
      <c r="F63" s="89">
        <v>80438.83</v>
      </c>
      <c r="G63" s="50">
        <v>80438.83</v>
      </c>
      <c r="H63" s="50">
        <f>F63-G63</f>
        <v>0</v>
      </c>
      <c r="I63" s="63">
        <f t="shared" si="3"/>
        <v>100</v>
      </c>
    </row>
    <row r="64" spans="1:9" ht="25.5" customHeight="1">
      <c r="A64" s="48" t="s">
        <v>133</v>
      </c>
      <c r="B64" s="43" t="s">
        <v>6</v>
      </c>
      <c r="C64" s="43" t="s">
        <v>11</v>
      </c>
      <c r="D64" s="43" t="s">
        <v>78</v>
      </c>
      <c r="E64" s="58" t="s">
        <v>136</v>
      </c>
      <c r="F64" s="61">
        <f>F65</f>
        <v>59196.18</v>
      </c>
      <c r="G64" s="61">
        <f>G65</f>
        <v>59196.18</v>
      </c>
      <c r="H64" s="89">
        <f>H65</f>
        <v>0</v>
      </c>
      <c r="I64" s="89">
        <f>I65</f>
        <v>100</v>
      </c>
    </row>
    <row r="65" spans="1:9" ht="22.5">
      <c r="A65" s="52" t="s">
        <v>50</v>
      </c>
      <c r="B65" s="43" t="s">
        <v>6</v>
      </c>
      <c r="C65" s="43" t="s">
        <v>11</v>
      </c>
      <c r="D65" s="43" t="s">
        <v>78</v>
      </c>
      <c r="E65" s="58" t="s">
        <v>21</v>
      </c>
      <c r="F65" s="89">
        <f>F66</f>
        <v>59196.18</v>
      </c>
      <c r="G65" s="50">
        <f>G66</f>
        <v>59196.18</v>
      </c>
      <c r="H65" s="50">
        <f t="shared" si="2"/>
        <v>0</v>
      </c>
      <c r="I65" s="63">
        <f t="shared" si="3"/>
        <v>100</v>
      </c>
    </row>
    <row r="66" spans="1:9" ht="16.5" customHeight="1">
      <c r="A66" s="52" t="s">
        <v>134</v>
      </c>
      <c r="B66" s="43" t="s">
        <v>6</v>
      </c>
      <c r="C66" s="43" t="s">
        <v>11</v>
      </c>
      <c r="D66" s="43" t="s">
        <v>78</v>
      </c>
      <c r="E66" s="58" t="s">
        <v>22</v>
      </c>
      <c r="F66" s="89">
        <v>59196.18</v>
      </c>
      <c r="G66" s="50">
        <v>59196.18</v>
      </c>
      <c r="H66" s="50">
        <f t="shared" si="2"/>
        <v>0</v>
      </c>
      <c r="I66" s="63">
        <f t="shared" si="3"/>
        <v>100</v>
      </c>
    </row>
    <row r="67" spans="1:9" ht="12.75">
      <c r="A67" s="92" t="s">
        <v>139</v>
      </c>
      <c r="B67" s="31" t="s">
        <v>12</v>
      </c>
      <c r="C67" s="100"/>
      <c r="D67" s="100"/>
      <c r="E67" s="101"/>
      <c r="F67" s="94">
        <f>F68+F74+F84+F98</f>
        <v>3978126.8899999997</v>
      </c>
      <c r="G67" s="94">
        <f>G68+G74+G84+G98</f>
        <v>3878465.09</v>
      </c>
      <c r="H67" s="94">
        <f>H68+H74+H84+H98</f>
        <v>99661.79999999984</v>
      </c>
      <c r="I67" s="96">
        <f>G67/F67*100</f>
        <v>97.49475562857171</v>
      </c>
    </row>
    <row r="68" spans="1:9" ht="15.75" customHeight="1">
      <c r="A68" s="37" t="s">
        <v>116</v>
      </c>
      <c r="B68" s="38" t="s">
        <v>12</v>
      </c>
      <c r="C68" s="38" t="s">
        <v>5</v>
      </c>
      <c r="D68" s="102"/>
      <c r="E68" s="103"/>
      <c r="F68" s="85">
        <f aca="true" t="shared" si="6" ref="F68:G70">F69</f>
        <v>150000</v>
      </c>
      <c r="G68" s="85">
        <f t="shared" si="6"/>
        <v>150000</v>
      </c>
      <c r="H68" s="85">
        <f>H70</f>
        <v>0</v>
      </c>
      <c r="I68" s="85">
        <f>I70</f>
        <v>100</v>
      </c>
    </row>
    <row r="69" spans="1:9" ht="24" customHeight="1">
      <c r="A69" s="48" t="s">
        <v>133</v>
      </c>
      <c r="B69" s="43" t="s">
        <v>12</v>
      </c>
      <c r="C69" s="43" t="s">
        <v>5</v>
      </c>
      <c r="D69" s="43" t="s">
        <v>79</v>
      </c>
      <c r="E69" s="58" t="s">
        <v>136</v>
      </c>
      <c r="F69" s="104">
        <f t="shared" si="6"/>
        <v>150000</v>
      </c>
      <c r="G69" s="104">
        <f t="shared" si="6"/>
        <v>150000</v>
      </c>
      <c r="H69" s="104">
        <f>H70</f>
        <v>0</v>
      </c>
      <c r="I69" s="105">
        <f>I71</f>
        <v>100</v>
      </c>
    </row>
    <row r="70" spans="1:9" ht="26.25" customHeight="1">
      <c r="A70" s="52" t="s">
        <v>50</v>
      </c>
      <c r="B70" s="43" t="s">
        <v>12</v>
      </c>
      <c r="C70" s="43" t="s">
        <v>5</v>
      </c>
      <c r="D70" s="43" t="s">
        <v>79</v>
      </c>
      <c r="E70" s="58" t="s">
        <v>21</v>
      </c>
      <c r="F70" s="106">
        <f t="shared" si="6"/>
        <v>150000</v>
      </c>
      <c r="G70" s="107">
        <f t="shared" si="6"/>
        <v>150000</v>
      </c>
      <c r="H70" s="50">
        <f>F70-G70</f>
        <v>0</v>
      </c>
      <c r="I70" s="63">
        <f aca="true" t="shared" si="7" ref="I70:I105">G70/F70*100</f>
        <v>100</v>
      </c>
    </row>
    <row r="71" spans="1:9" ht="16.5" customHeight="1">
      <c r="A71" s="52" t="s">
        <v>134</v>
      </c>
      <c r="B71" s="43" t="s">
        <v>12</v>
      </c>
      <c r="C71" s="43" t="s">
        <v>5</v>
      </c>
      <c r="D71" s="43" t="s">
        <v>79</v>
      </c>
      <c r="E71" s="58" t="s">
        <v>22</v>
      </c>
      <c r="F71" s="108">
        <v>150000</v>
      </c>
      <c r="G71" s="107">
        <v>150000</v>
      </c>
      <c r="H71" s="50">
        <f>F71-G71</f>
        <v>0</v>
      </c>
      <c r="I71" s="63">
        <f t="shared" si="7"/>
        <v>100</v>
      </c>
    </row>
    <row r="72" spans="1:9" ht="20.25" customHeight="1" hidden="1">
      <c r="A72" s="42" t="s">
        <v>97</v>
      </c>
      <c r="B72" s="43" t="s">
        <v>12</v>
      </c>
      <c r="C72" s="43" t="s">
        <v>5</v>
      </c>
      <c r="D72" s="43" t="s">
        <v>79</v>
      </c>
      <c r="E72" s="58" t="s">
        <v>99</v>
      </c>
      <c r="F72" s="108">
        <f>F73</f>
        <v>0</v>
      </c>
      <c r="G72" s="107">
        <f>G73</f>
        <v>0</v>
      </c>
      <c r="H72" s="50">
        <f>F72-G72</f>
        <v>0</v>
      </c>
      <c r="I72" s="63" t="e">
        <f>G72/F72*100</f>
        <v>#DIV/0!</v>
      </c>
    </row>
    <row r="73" spans="1:9" ht="20.25" customHeight="1" hidden="1">
      <c r="A73" s="42" t="s">
        <v>98</v>
      </c>
      <c r="B73" s="43" t="s">
        <v>12</v>
      </c>
      <c r="C73" s="43" t="s">
        <v>5</v>
      </c>
      <c r="D73" s="43" t="s">
        <v>79</v>
      </c>
      <c r="E73" s="58" t="s">
        <v>100</v>
      </c>
      <c r="F73" s="108">
        <v>0</v>
      </c>
      <c r="G73" s="107">
        <v>0</v>
      </c>
      <c r="H73" s="50">
        <f>F73-G73</f>
        <v>0</v>
      </c>
      <c r="I73" s="63" t="e">
        <f>G73/F73*100</f>
        <v>#DIV/0!</v>
      </c>
    </row>
    <row r="74" spans="1:9" ht="12.75">
      <c r="A74" s="84" t="s">
        <v>13</v>
      </c>
      <c r="B74" s="38" t="s">
        <v>12</v>
      </c>
      <c r="C74" s="38" t="s">
        <v>6</v>
      </c>
      <c r="D74" s="102"/>
      <c r="E74" s="103"/>
      <c r="F74" s="109">
        <f>F75</f>
        <v>704629.4299999999</v>
      </c>
      <c r="G74" s="109">
        <f>G75</f>
        <v>647055.2</v>
      </c>
      <c r="H74" s="109">
        <f>H75</f>
        <v>57574.23000000001</v>
      </c>
      <c r="I74" s="99">
        <f t="shared" si="7"/>
        <v>91.82914769824474</v>
      </c>
    </row>
    <row r="75" spans="1:9" ht="12.75">
      <c r="A75" s="42" t="s">
        <v>30</v>
      </c>
      <c r="B75" s="43" t="s">
        <v>12</v>
      </c>
      <c r="C75" s="43" t="s">
        <v>6</v>
      </c>
      <c r="D75" s="110" t="s">
        <v>119</v>
      </c>
      <c r="E75" s="111"/>
      <c r="F75" s="104">
        <f>F76+F82</f>
        <v>704629.4299999999</v>
      </c>
      <c r="G75" s="104">
        <f>G76+G82</f>
        <v>647055.2</v>
      </c>
      <c r="H75" s="104">
        <f>H76+H83</f>
        <v>57574.23000000001</v>
      </c>
      <c r="I75" s="62">
        <f t="shared" si="7"/>
        <v>91.82914769824474</v>
      </c>
    </row>
    <row r="76" spans="1:9" ht="24" customHeight="1">
      <c r="A76" s="48" t="s">
        <v>133</v>
      </c>
      <c r="B76" s="43" t="s">
        <v>12</v>
      </c>
      <c r="C76" s="43" t="s">
        <v>6</v>
      </c>
      <c r="D76" s="110" t="s">
        <v>119</v>
      </c>
      <c r="E76" s="112">
        <v>200</v>
      </c>
      <c r="F76" s="104">
        <f>F77</f>
        <v>651420.96</v>
      </c>
      <c r="G76" s="104">
        <f>G77</f>
        <v>593846.73</v>
      </c>
      <c r="H76" s="104">
        <f>H78+H79+H80+H81</f>
        <v>57574.23000000001</v>
      </c>
      <c r="I76" s="62">
        <f t="shared" si="7"/>
        <v>91.16174738989056</v>
      </c>
    </row>
    <row r="77" spans="1:9" ht="22.5">
      <c r="A77" s="52" t="s">
        <v>50</v>
      </c>
      <c r="B77" s="43" t="s">
        <v>12</v>
      </c>
      <c r="C77" s="43" t="s">
        <v>6</v>
      </c>
      <c r="D77" s="110" t="s">
        <v>119</v>
      </c>
      <c r="E77" s="112">
        <v>240</v>
      </c>
      <c r="F77" s="108">
        <f>F78+F79+F80+F81</f>
        <v>651420.96</v>
      </c>
      <c r="G77" s="108">
        <f>G78+G79+G80+G81</f>
        <v>593846.73</v>
      </c>
      <c r="H77" s="108">
        <f aca="true" t="shared" si="8" ref="H77:H91">F77-G77</f>
        <v>57574.22999999998</v>
      </c>
      <c r="I77" s="63">
        <f>G77/F77*100</f>
        <v>91.16174738989056</v>
      </c>
    </row>
    <row r="78" spans="1:9" ht="12.75">
      <c r="A78" s="52" t="s">
        <v>134</v>
      </c>
      <c r="B78" s="43" t="s">
        <v>12</v>
      </c>
      <c r="C78" s="43" t="s">
        <v>6</v>
      </c>
      <c r="D78" s="113" t="s">
        <v>105</v>
      </c>
      <c r="E78" s="112">
        <v>244</v>
      </c>
      <c r="F78" s="108">
        <v>10224</v>
      </c>
      <c r="G78" s="108">
        <v>10224</v>
      </c>
      <c r="H78" s="50">
        <f t="shared" si="8"/>
        <v>0</v>
      </c>
      <c r="I78" s="63">
        <f t="shared" si="7"/>
        <v>100</v>
      </c>
    </row>
    <row r="79" spans="1:9" ht="13.5" customHeight="1">
      <c r="A79" s="52" t="s">
        <v>134</v>
      </c>
      <c r="B79" s="43" t="s">
        <v>12</v>
      </c>
      <c r="C79" s="43" t="s">
        <v>6</v>
      </c>
      <c r="D79" s="113" t="s">
        <v>81</v>
      </c>
      <c r="E79" s="58" t="s">
        <v>22</v>
      </c>
      <c r="F79" s="89">
        <v>234207.92</v>
      </c>
      <c r="G79" s="50">
        <v>176633.69</v>
      </c>
      <c r="H79" s="50">
        <f t="shared" si="8"/>
        <v>57574.23000000001</v>
      </c>
      <c r="I79" s="63">
        <f t="shared" si="7"/>
        <v>75.41747093778895</v>
      </c>
    </row>
    <row r="80" spans="1:9" ht="15" customHeight="1">
      <c r="A80" s="52" t="s">
        <v>134</v>
      </c>
      <c r="B80" s="43" t="s">
        <v>12</v>
      </c>
      <c r="C80" s="43" t="s">
        <v>6</v>
      </c>
      <c r="D80" s="113" t="s">
        <v>121</v>
      </c>
      <c r="E80" s="112">
        <v>244</v>
      </c>
      <c r="F80" s="108">
        <v>140946.7</v>
      </c>
      <c r="G80" s="108">
        <v>140946.7</v>
      </c>
      <c r="H80" s="50">
        <f t="shared" si="8"/>
        <v>0</v>
      </c>
      <c r="I80" s="63">
        <f aca="true" t="shared" si="9" ref="I80:I85">G80/F80*100</f>
        <v>100</v>
      </c>
    </row>
    <row r="81" spans="1:9" ht="14.25" customHeight="1">
      <c r="A81" s="52" t="s">
        <v>134</v>
      </c>
      <c r="B81" s="43" t="s">
        <v>12</v>
      </c>
      <c r="C81" s="43" t="s">
        <v>6</v>
      </c>
      <c r="D81" s="113" t="s">
        <v>122</v>
      </c>
      <c r="E81" s="112">
        <v>244</v>
      </c>
      <c r="F81" s="108">
        <v>266042.34</v>
      </c>
      <c r="G81" s="50">
        <v>266042.34</v>
      </c>
      <c r="H81" s="50">
        <f t="shared" si="8"/>
        <v>0</v>
      </c>
      <c r="I81" s="63">
        <f t="shared" si="9"/>
        <v>100</v>
      </c>
    </row>
    <row r="82" spans="1:18" ht="13.5" customHeight="1">
      <c r="A82" s="52" t="s">
        <v>108</v>
      </c>
      <c r="B82" s="43" t="s">
        <v>12</v>
      </c>
      <c r="C82" s="43" t="s">
        <v>6</v>
      </c>
      <c r="D82" s="113" t="s">
        <v>122</v>
      </c>
      <c r="E82" s="112">
        <v>500</v>
      </c>
      <c r="F82" s="104">
        <f>F83</f>
        <v>53208.47</v>
      </c>
      <c r="G82" s="104">
        <f>G83</f>
        <v>53208.47</v>
      </c>
      <c r="H82" s="50">
        <f t="shared" si="8"/>
        <v>0</v>
      </c>
      <c r="I82" s="63">
        <f t="shared" si="9"/>
        <v>100</v>
      </c>
      <c r="M82" s="22"/>
      <c r="N82" s="22"/>
      <c r="O82" s="22"/>
      <c r="P82" s="22"/>
      <c r="Q82" s="22"/>
      <c r="R82" s="22"/>
    </row>
    <row r="83" spans="1:18" ht="14.25" customHeight="1">
      <c r="A83" s="48" t="s">
        <v>120</v>
      </c>
      <c r="B83" s="43" t="s">
        <v>12</v>
      </c>
      <c r="C83" s="43" t="s">
        <v>6</v>
      </c>
      <c r="D83" s="113" t="s">
        <v>122</v>
      </c>
      <c r="E83" s="112">
        <v>540</v>
      </c>
      <c r="F83" s="108">
        <v>53208.47</v>
      </c>
      <c r="G83" s="50">
        <v>53208.47</v>
      </c>
      <c r="H83" s="50">
        <f t="shared" si="8"/>
        <v>0</v>
      </c>
      <c r="I83" s="63">
        <f t="shared" si="9"/>
        <v>100</v>
      </c>
      <c r="M83" s="22"/>
      <c r="N83" s="23"/>
      <c r="O83" s="23"/>
      <c r="P83" s="24"/>
      <c r="Q83" s="23"/>
      <c r="R83" s="22"/>
    </row>
    <row r="84" spans="1:9" ht="12.75">
      <c r="A84" s="37" t="s">
        <v>14</v>
      </c>
      <c r="B84" s="38" t="s">
        <v>12</v>
      </c>
      <c r="C84" s="38" t="s">
        <v>11</v>
      </c>
      <c r="D84" s="114"/>
      <c r="E84" s="115"/>
      <c r="F84" s="109">
        <f>F85+F88+F96</f>
        <v>2914227.4599999995</v>
      </c>
      <c r="G84" s="109">
        <f>G85+G88+G96</f>
        <v>2872139.8899999997</v>
      </c>
      <c r="H84" s="98">
        <f t="shared" si="8"/>
        <v>42087.56999999983</v>
      </c>
      <c r="I84" s="99">
        <f t="shared" si="9"/>
        <v>98.55578980784156</v>
      </c>
    </row>
    <row r="85" spans="1:9" ht="12.75">
      <c r="A85" s="48" t="s">
        <v>126</v>
      </c>
      <c r="B85" s="43" t="s">
        <v>12</v>
      </c>
      <c r="C85" s="43" t="s">
        <v>11</v>
      </c>
      <c r="D85" s="113" t="s">
        <v>128</v>
      </c>
      <c r="E85" s="116">
        <v>120</v>
      </c>
      <c r="F85" s="104">
        <f>F86+F87</f>
        <v>80545.63</v>
      </c>
      <c r="G85" s="104">
        <f>G86+G87</f>
        <v>80545.63</v>
      </c>
      <c r="H85" s="108">
        <f t="shared" si="8"/>
        <v>0</v>
      </c>
      <c r="I85" s="63">
        <f t="shared" si="9"/>
        <v>100</v>
      </c>
    </row>
    <row r="86" spans="1:9" ht="12.75">
      <c r="A86" s="48" t="s">
        <v>127</v>
      </c>
      <c r="B86" s="43" t="s">
        <v>12</v>
      </c>
      <c r="C86" s="43" t="s">
        <v>11</v>
      </c>
      <c r="D86" s="113" t="s">
        <v>128</v>
      </c>
      <c r="E86" s="116">
        <v>121</v>
      </c>
      <c r="F86" s="108">
        <v>61862.98</v>
      </c>
      <c r="G86" s="108">
        <v>61862.98</v>
      </c>
      <c r="H86" s="108">
        <f t="shared" si="8"/>
        <v>0</v>
      </c>
      <c r="I86" s="63">
        <f>G85/F85*100</f>
        <v>100</v>
      </c>
    </row>
    <row r="87" spans="1:9" ht="27" customHeight="1">
      <c r="A87" s="48" t="s">
        <v>45</v>
      </c>
      <c r="B87" s="43" t="s">
        <v>12</v>
      </c>
      <c r="C87" s="43" t="s">
        <v>11</v>
      </c>
      <c r="D87" s="113" t="s">
        <v>128</v>
      </c>
      <c r="E87" s="116">
        <v>129</v>
      </c>
      <c r="F87" s="108">
        <v>18682.65</v>
      </c>
      <c r="G87" s="108">
        <v>18682.65</v>
      </c>
      <c r="H87" s="108">
        <f t="shared" si="8"/>
        <v>0</v>
      </c>
      <c r="I87" s="63">
        <f>G87/F87*100</f>
        <v>100</v>
      </c>
    </row>
    <row r="88" spans="1:9" ht="25.5" customHeight="1">
      <c r="A88" s="48" t="s">
        <v>133</v>
      </c>
      <c r="B88" s="43" t="s">
        <v>12</v>
      </c>
      <c r="C88" s="59" t="s">
        <v>11</v>
      </c>
      <c r="D88" s="117" t="s">
        <v>123</v>
      </c>
      <c r="E88" s="116">
        <v>200</v>
      </c>
      <c r="F88" s="104">
        <f>F89</f>
        <v>2814192.8</v>
      </c>
      <c r="G88" s="104">
        <f>G89</f>
        <v>2772105.23</v>
      </c>
      <c r="H88" s="108">
        <f t="shared" si="8"/>
        <v>42087.56999999983</v>
      </c>
      <c r="I88" s="63">
        <f>G88/F88*100</f>
        <v>98.5044532130137</v>
      </c>
    </row>
    <row r="89" spans="1:9" ht="24" customHeight="1">
      <c r="A89" s="52" t="s">
        <v>50</v>
      </c>
      <c r="B89" s="43" t="s">
        <v>12</v>
      </c>
      <c r="C89" s="59" t="s">
        <v>11</v>
      </c>
      <c r="D89" s="117" t="s">
        <v>123</v>
      </c>
      <c r="E89" s="116">
        <v>240</v>
      </c>
      <c r="F89" s="108">
        <f>F90+F91+F92+F93+F94+F95</f>
        <v>2814192.8</v>
      </c>
      <c r="G89" s="108">
        <f>G90+G91+G92+G93+G94+G95</f>
        <v>2772105.23</v>
      </c>
      <c r="H89" s="108">
        <f t="shared" si="8"/>
        <v>42087.56999999983</v>
      </c>
      <c r="I89" s="63">
        <f>G89/F89*100</f>
        <v>98.5044532130137</v>
      </c>
    </row>
    <row r="90" spans="1:9" ht="13.5" customHeight="1">
      <c r="A90" s="52" t="s">
        <v>134</v>
      </c>
      <c r="B90" s="43" t="s">
        <v>12</v>
      </c>
      <c r="C90" s="59" t="s">
        <v>11</v>
      </c>
      <c r="D90" s="117" t="s">
        <v>128</v>
      </c>
      <c r="E90" s="58" t="s">
        <v>22</v>
      </c>
      <c r="F90" s="108">
        <v>4200</v>
      </c>
      <c r="G90" s="108">
        <v>4200</v>
      </c>
      <c r="H90" s="108">
        <f t="shared" si="8"/>
        <v>0</v>
      </c>
      <c r="I90" s="63">
        <f>G90/F90*100</f>
        <v>100</v>
      </c>
    </row>
    <row r="91" spans="1:9" ht="14.25" customHeight="1">
      <c r="A91" s="52" t="s">
        <v>134</v>
      </c>
      <c r="B91" s="43" t="s">
        <v>12</v>
      </c>
      <c r="C91" s="59" t="s">
        <v>11</v>
      </c>
      <c r="D91" s="117" t="s">
        <v>129</v>
      </c>
      <c r="E91" s="58" t="s">
        <v>22</v>
      </c>
      <c r="F91" s="108">
        <v>784960</v>
      </c>
      <c r="G91" s="108">
        <v>784960</v>
      </c>
      <c r="H91" s="108">
        <f t="shared" si="8"/>
        <v>0</v>
      </c>
      <c r="I91" s="63">
        <f>G91/F91*100</f>
        <v>100</v>
      </c>
    </row>
    <row r="92" spans="1:9" ht="12.75">
      <c r="A92" s="52" t="s">
        <v>134</v>
      </c>
      <c r="B92" s="43" t="s">
        <v>12</v>
      </c>
      <c r="C92" s="43" t="s">
        <v>11</v>
      </c>
      <c r="D92" s="113" t="s">
        <v>106</v>
      </c>
      <c r="E92" s="116">
        <v>244</v>
      </c>
      <c r="F92" s="89">
        <v>476089</v>
      </c>
      <c r="G92" s="108">
        <v>476089</v>
      </c>
      <c r="H92" s="50">
        <f aca="true" t="shared" si="10" ref="H92:H107">F92-G92</f>
        <v>0</v>
      </c>
      <c r="I92" s="63">
        <f t="shared" si="7"/>
        <v>100</v>
      </c>
    </row>
    <row r="93" spans="1:9" ht="12.75" customHeight="1">
      <c r="A93" s="52" t="s">
        <v>134</v>
      </c>
      <c r="B93" s="43" t="s">
        <v>12</v>
      </c>
      <c r="C93" s="43" t="s">
        <v>11</v>
      </c>
      <c r="D93" s="113" t="s">
        <v>83</v>
      </c>
      <c r="E93" s="58" t="s">
        <v>22</v>
      </c>
      <c r="F93" s="49">
        <v>468837.13</v>
      </c>
      <c r="G93" s="50">
        <v>426749.56</v>
      </c>
      <c r="H93" s="50">
        <f t="shared" si="10"/>
        <v>42087.57000000001</v>
      </c>
      <c r="I93" s="63">
        <f t="shared" si="7"/>
        <v>91.02298702323341</v>
      </c>
    </row>
    <row r="94" spans="1:9" ht="14.25" customHeight="1">
      <c r="A94" s="52" t="s">
        <v>134</v>
      </c>
      <c r="B94" s="43" t="s">
        <v>12</v>
      </c>
      <c r="C94" s="43" t="s">
        <v>11</v>
      </c>
      <c r="D94" s="113" t="s">
        <v>112</v>
      </c>
      <c r="E94" s="58" t="s">
        <v>22</v>
      </c>
      <c r="F94" s="49">
        <v>86166</v>
      </c>
      <c r="G94" s="66">
        <v>86166</v>
      </c>
      <c r="H94" s="50">
        <f t="shared" si="10"/>
        <v>0</v>
      </c>
      <c r="I94" s="63">
        <f t="shared" si="7"/>
        <v>100</v>
      </c>
    </row>
    <row r="95" spans="1:9" ht="13.5" customHeight="1">
      <c r="A95" s="52" t="s">
        <v>134</v>
      </c>
      <c r="B95" s="43" t="s">
        <v>12</v>
      </c>
      <c r="C95" s="59" t="s">
        <v>11</v>
      </c>
      <c r="D95" s="117" t="s">
        <v>113</v>
      </c>
      <c r="E95" s="58" t="s">
        <v>22</v>
      </c>
      <c r="F95" s="49">
        <v>993940.67</v>
      </c>
      <c r="G95" s="66">
        <v>993940.67</v>
      </c>
      <c r="H95" s="50">
        <f t="shared" si="10"/>
        <v>0</v>
      </c>
      <c r="I95" s="63">
        <f t="shared" si="7"/>
        <v>100</v>
      </c>
    </row>
    <row r="96" spans="1:9" ht="12" customHeight="1">
      <c r="A96" s="52" t="s">
        <v>108</v>
      </c>
      <c r="B96" s="43" t="s">
        <v>12</v>
      </c>
      <c r="C96" s="59" t="s">
        <v>11</v>
      </c>
      <c r="D96" s="117" t="s">
        <v>113</v>
      </c>
      <c r="E96" s="58" t="s">
        <v>110</v>
      </c>
      <c r="F96" s="45">
        <f>F97</f>
        <v>19489.03</v>
      </c>
      <c r="G96" s="45">
        <f>G97</f>
        <v>19489.03</v>
      </c>
      <c r="H96" s="49">
        <f>H97</f>
        <v>0</v>
      </c>
      <c r="I96" s="49">
        <f>I97</f>
        <v>100</v>
      </c>
    </row>
    <row r="97" spans="1:9" ht="13.5" customHeight="1">
      <c r="A97" s="52" t="s">
        <v>64</v>
      </c>
      <c r="B97" s="43" t="s">
        <v>12</v>
      </c>
      <c r="C97" s="59" t="s">
        <v>11</v>
      </c>
      <c r="D97" s="117" t="s">
        <v>113</v>
      </c>
      <c r="E97" s="58" t="s">
        <v>109</v>
      </c>
      <c r="F97" s="49">
        <v>19489.03</v>
      </c>
      <c r="G97" s="66">
        <v>19489.03</v>
      </c>
      <c r="H97" s="50">
        <f t="shared" si="10"/>
        <v>0</v>
      </c>
      <c r="I97" s="63">
        <f t="shared" si="7"/>
        <v>100</v>
      </c>
    </row>
    <row r="98" spans="1:9" ht="19.5" customHeight="1">
      <c r="A98" s="84" t="s">
        <v>101</v>
      </c>
      <c r="B98" s="38" t="s">
        <v>12</v>
      </c>
      <c r="C98" s="118" t="s">
        <v>12</v>
      </c>
      <c r="D98" s="55"/>
      <c r="E98" s="56"/>
      <c r="F98" s="40">
        <f>F99+F103</f>
        <v>209270</v>
      </c>
      <c r="G98" s="40">
        <f>G99+G103</f>
        <v>209270</v>
      </c>
      <c r="H98" s="40">
        <f>H99+H102+H101+H105</f>
        <v>0</v>
      </c>
      <c r="I98" s="99">
        <f t="shared" si="7"/>
        <v>100</v>
      </c>
    </row>
    <row r="99" spans="1:9" ht="15" customHeight="1">
      <c r="A99" s="48" t="s">
        <v>126</v>
      </c>
      <c r="B99" s="43" t="s">
        <v>12</v>
      </c>
      <c r="C99" s="59" t="s">
        <v>12</v>
      </c>
      <c r="D99" s="53" t="s">
        <v>102</v>
      </c>
      <c r="E99" s="58" t="s">
        <v>18</v>
      </c>
      <c r="F99" s="45">
        <f>F100+F101+F102</f>
        <v>206471</v>
      </c>
      <c r="G99" s="45">
        <f>G100+G101+G102</f>
        <v>206471</v>
      </c>
      <c r="H99" s="50">
        <f t="shared" si="10"/>
        <v>0</v>
      </c>
      <c r="I99" s="63">
        <f t="shared" si="7"/>
        <v>100</v>
      </c>
    </row>
    <row r="100" spans="1:9" ht="15.75" customHeight="1">
      <c r="A100" s="52" t="s">
        <v>55</v>
      </c>
      <c r="B100" s="43" t="s">
        <v>12</v>
      </c>
      <c r="C100" s="59" t="s">
        <v>12</v>
      </c>
      <c r="D100" s="53" t="s">
        <v>102</v>
      </c>
      <c r="E100" s="58" t="s">
        <v>16</v>
      </c>
      <c r="F100" s="49">
        <v>155894.76</v>
      </c>
      <c r="G100" s="50">
        <v>155894.76</v>
      </c>
      <c r="H100" s="50">
        <f t="shared" si="10"/>
        <v>0</v>
      </c>
      <c r="I100" s="63">
        <f t="shared" si="7"/>
        <v>100</v>
      </c>
    </row>
    <row r="101" spans="1:16" ht="23.25" customHeight="1">
      <c r="A101" s="52" t="s">
        <v>19</v>
      </c>
      <c r="B101" s="43" t="s">
        <v>12</v>
      </c>
      <c r="C101" s="59" t="s">
        <v>12</v>
      </c>
      <c r="D101" s="53" t="s">
        <v>102</v>
      </c>
      <c r="E101" s="58" t="s">
        <v>20</v>
      </c>
      <c r="F101" s="89">
        <v>3496</v>
      </c>
      <c r="G101" s="89">
        <v>3496</v>
      </c>
      <c r="H101" s="50">
        <f>F101-G101</f>
        <v>0</v>
      </c>
      <c r="I101" s="63">
        <f>G101/F101*100</f>
        <v>100</v>
      </c>
      <c r="M101" s="23"/>
      <c r="N101" s="23"/>
      <c r="O101" s="24"/>
      <c r="P101" s="24"/>
    </row>
    <row r="102" spans="1:9" ht="23.25" customHeight="1">
      <c r="A102" s="54" t="s">
        <v>45</v>
      </c>
      <c r="B102" s="43" t="s">
        <v>12</v>
      </c>
      <c r="C102" s="59" t="s">
        <v>12</v>
      </c>
      <c r="D102" s="53" t="s">
        <v>102</v>
      </c>
      <c r="E102" s="58" t="s">
        <v>46</v>
      </c>
      <c r="F102" s="49">
        <v>47080.24</v>
      </c>
      <c r="G102" s="50">
        <v>47080.24</v>
      </c>
      <c r="H102" s="50">
        <f t="shared" si="10"/>
        <v>0</v>
      </c>
      <c r="I102" s="63">
        <f t="shared" si="7"/>
        <v>100</v>
      </c>
    </row>
    <row r="103" spans="1:9" ht="25.5" customHeight="1">
      <c r="A103" s="48" t="s">
        <v>133</v>
      </c>
      <c r="B103" s="43" t="s">
        <v>12</v>
      </c>
      <c r="C103" s="59" t="s">
        <v>12</v>
      </c>
      <c r="D103" s="53" t="s">
        <v>102</v>
      </c>
      <c r="E103" s="58" t="s">
        <v>136</v>
      </c>
      <c r="F103" s="45">
        <f>F104</f>
        <v>2799</v>
      </c>
      <c r="G103" s="45">
        <f>G104</f>
        <v>2799</v>
      </c>
      <c r="H103" s="50">
        <f t="shared" si="10"/>
        <v>0</v>
      </c>
      <c r="I103" s="63">
        <f t="shared" si="7"/>
        <v>100</v>
      </c>
    </row>
    <row r="104" spans="1:9" ht="23.25" customHeight="1">
      <c r="A104" s="52" t="s">
        <v>50</v>
      </c>
      <c r="B104" s="43" t="s">
        <v>12</v>
      </c>
      <c r="C104" s="59" t="s">
        <v>12</v>
      </c>
      <c r="D104" s="53" t="s">
        <v>102</v>
      </c>
      <c r="E104" s="58" t="s">
        <v>21</v>
      </c>
      <c r="F104" s="49">
        <f>F105</f>
        <v>2799</v>
      </c>
      <c r="G104" s="49">
        <f>G105</f>
        <v>2799</v>
      </c>
      <c r="H104" s="50">
        <f t="shared" si="10"/>
        <v>0</v>
      </c>
      <c r="I104" s="63">
        <f t="shared" si="7"/>
        <v>100</v>
      </c>
    </row>
    <row r="105" spans="1:9" ht="15.75" customHeight="1">
      <c r="A105" s="52" t="s">
        <v>134</v>
      </c>
      <c r="B105" s="43" t="s">
        <v>12</v>
      </c>
      <c r="C105" s="59" t="s">
        <v>12</v>
      </c>
      <c r="D105" s="53" t="s">
        <v>102</v>
      </c>
      <c r="E105" s="58" t="s">
        <v>22</v>
      </c>
      <c r="F105" s="89">
        <v>2799</v>
      </c>
      <c r="G105" s="50">
        <v>2799</v>
      </c>
      <c r="H105" s="50">
        <f t="shared" si="10"/>
        <v>0</v>
      </c>
      <c r="I105" s="63">
        <f t="shared" si="7"/>
        <v>100</v>
      </c>
    </row>
    <row r="106" spans="1:9" ht="12.75">
      <c r="A106" s="119" t="s">
        <v>84</v>
      </c>
      <c r="B106" s="31" t="s">
        <v>15</v>
      </c>
      <c r="C106" s="120"/>
      <c r="D106" s="33"/>
      <c r="E106" s="32"/>
      <c r="F106" s="35">
        <f>SUM(F107)</f>
        <v>5488211.3100000005</v>
      </c>
      <c r="G106" s="35">
        <f>SUM(G107)</f>
        <v>4886938.17</v>
      </c>
      <c r="H106" s="95">
        <f t="shared" si="10"/>
        <v>601273.1400000006</v>
      </c>
      <c r="I106" s="96">
        <f aca="true" t="shared" si="11" ref="I106:I114">G106/F106*100</f>
        <v>89.04427861761758</v>
      </c>
    </row>
    <row r="107" spans="1:9" ht="12.75">
      <c r="A107" s="121" t="s">
        <v>31</v>
      </c>
      <c r="B107" s="38" t="s">
        <v>15</v>
      </c>
      <c r="C107" s="38" t="s">
        <v>5</v>
      </c>
      <c r="D107" s="102"/>
      <c r="E107" s="102"/>
      <c r="F107" s="85">
        <f>F108</f>
        <v>5488211.3100000005</v>
      </c>
      <c r="G107" s="85">
        <f>G108</f>
        <v>4886938.17</v>
      </c>
      <c r="H107" s="98">
        <f t="shared" si="10"/>
        <v>601273.1400000006</v>
      </c>
      <c r="I107" s="99">
        <f t="shared" si="11"/>
        <v>89.04427861761758</v>
      </c>
    </row>
    <row r="108" spans="1:9" ht="12.75">
      <c r="A108" s="122" t="s">
        <v>85</v>
      </c>
      <c r="B108" s="43" t="s">
        <v>15</v>
      </c>
      <c r="C108" s="43" t="s">
        <v>5</v>
      </c>
      <c r="D108" s="113" t="s">
        <v>86</v>
      </c>
      <c r="E108" s="113"/>
      <c r="F108" s="61">
        <f>F109+F116+F125+F127</f>
        <v>5488211.3100000005</v>
      </c>
      <c r="G108" s="61">
        <f>G109+G116+G125+G127</f>
        <v>4886938.17</v>
      </c>
      <c r="H108" s="61">
        <f>H109+H116+H125+H127</f>
        <v>601273.1399999999</v>
      </c>
      <c r="I108" s="62">
        <f t="shared" si="11"/>
        <v>89.04427861761758</v>
      </c>
    </row>
    <row r="109" spans="1:16" ht="12.75">
      <c r="A109" s="48" t="s">
        <v>140</v>
      </c>
      <c r="B109" s="43" t="s">
        <v>15</v>
      </c>
      <c r="C109" s="43" t="s">
        <v>5</v>
      </c>
      <c r="D109" s="113" t="s">
        <v>141</v>
      </c>
      <c r="E109" s="117">
        <v>110</v>
      </c>
      <c r="F109" s="45">
        <f>F110+F111+F112+F113+F114+F115</f>
        <v>686007.53</v>
      </c>
      <c r="G109" s="45">
        <f>G110+G111+G112+G113+G114+G115</f>
        <v>686007.53</v>
      </c>
      <c r="H109" s="89">
        <f>F109-G109</f>
        <v>0</v>
      </c>
      <c r="I109" s="63">
        <f t="shared" si="11"/>
        <v>100</v>
      </c>
      <c r="M109" s="23"/>
      <c r="N109" s="23"/>
      <c r="O109" s="24"/>
      <c r="P109" s="23"/>
    </row>
    <row r="110" spans="1:9" ht="22.5">
      <c r="A110" s="52" t="s">
        <v>87</v>
      </c>
      <c r="B110" s="43" t="s">
        <v>15</v>
      </c>
      <c r="C110" s="43" t="s">
        <v>5</v>
      </c>
      <c r="D110" s="113" t="s">
        <v>124</v>
      </c>
      <c r="E110" s="117">
        <v>111</v>
      </c>
      <c r="F110" s="49">
        <v>877.65</v>
      </c>
      <c r="G110" s="49">
        <v>877.65</v>
      </c>
      <c r="H110" s="89">
        <f>F110-G110</f>
        <v>0</v>
      </c>
      <c r="I110" s="63">
        <f t="shared" si="11"/>
        <v>100</v>
      </c>
    </row>
    <row r="111" spans="1:9" ht="12.75">
      <c r="A111" s="48" t="s">
        <v>88</v>
      </c>
      <c r="B111" s="43" t="s">
        <v>15</v>
      </c>
      <c r="C111" s="43" t="s">
        <v>5</v>
      </c>
      <c r="D111" s="113" t="s">
        <v>80</v>
      </c>
      <c r="E111" s="117">
        <v>111</v>
      </c>
      <c r="F111" s="49">
        <v>542335.09</v>
      </c>
      <c r="G111" s="123">
        <v>542335.09</v>
      </c>
      <c r="H111" s="50">
        <f aca="true" t="shared" si="12" ref="H111:H123">F111-G111</f>
        <v>0</v>
      </c>
      <c r="I111" s="63">
        <f t="shared" si="11"/>
        <v>100</v>
      </c>
    </row>
    <row r="112" spans="1:9" ht="15.75" customHeight="1">
      <c r="A112" s="48" t="s">
        <v>88</v>
      </c>
      <c r="B112" s="43" t="s">
        <v>15</v>
      </c>
      <c r="C112" s="43" t="s">
        <v>5</v>
      </c>
      <c r="D112" s="113" t="s">
        <v>103</v>
      </c>
      <c r="E112" s="117">
        <v>112</v>
      </c>
      <c r="F112" s="49">
        <v>500</v>
      </c>
      <c r="G112" s="123">
        <v>500</v>
      </c>
      <c r="H112" s="50">
        <f t="shared" si="12"/>
        <v>0</v>
      </c>
      <c r="I112" s="63">
        <f t="shared" si="11"/>
        <v>100</v>
      </c>
    </row>
    <row r="113" spans="1:9" ht="15" customHeight="1">
      <c r="A113" s="48" t="s">
        <v>88</v>
      </c>
      <c r="B113" s="43" t="s">
        <v>15</v>
      </c>
      <c r="C113" s="43" t="s">
        <v>5</v>
      </c>
      <c r="D113" s="113" t="s">
        <v>80</v>
      </c>
      <c r="E113" s="53" t="s">
        <v>32</v>
      </c>
      <c r="F113" s="49">
        <v>6000</v>
      </c>
      <c r="G113" s="123">
        <v>6000</v>
      </c>
      <c r="H113" s="50">
        <f t="shared" si="12"/>
        <v>0</v>
      </c>
      <c r="I113" s="63">
        <f t="shared" si="11"/>
        <v>100</v>
      </c>
    </row>
    <row r="114" spans="1:9" ht="26.25" customHeight="1">
      <c r="A114" s="54" t="s">
        <v>89</v>
      </c>
      <c r="B114" s="43" t="s">
        <v>15</v>
      </c>
      <c r="C114" s="43" t="s">
        <v>5</v>
      </c>
      <c r="D114" s="113" t="s">
        <v>124</v>
      </c>
      <c r="E114" s="117">
        <v>119</v>
      </c>
      <c r="F114" s="49">
        <v>265.04</v>
      </c>
      <c r="G114" s="123">
        <v>265.04</v>
      </c>
      <c r="H114" s="50">
        <f t="shared" si="12"/>
        <v>0</v>
      </c>
      <c r="I114" s="63">
        <f t="shared" si="11"/>
        <v>100</v>
      </c>
    </row>
    <row r="115" spans="1:9" ht="24" customHeight="1">
      <c r="A115" s="54" t="s">
        <v>89</v>
      </c>
      <c r="B115" s="43" t="s">
        <v>15</v>
      </c>
      <c r="C115" s="43" t="s">
        <v>5</v>
      </c>
      <c r="D115" s="113" t="s">
        <v>80</v>
      </c>
      <c r="E115" s="53" t="s">
        <v>90</v>
      </c>
      <c r="F115" s="49">
        <v>136029.75</v>
      </c>
      <c r="G115" s="123">
        <v>136029.75</v>
      </c>
      <c r="H115" s="50">
        <f t="shared" si="12"/>
        <v>0</v>
      </c>
      <c r="I115" s="63">
        <f aca="true" t="shared" si="13" ref="I115:I121">G115/F115*100</f>
        <v>100</v>
      </c>
    </row>
    <row r="116" spans="1:9" ht="21.75" customHeight="1">
      <c r="A116" s="48" t="s">
        <v>133</v>
      </c>
      <c r="B116" s="43" t="s">
        <v>15</v>
      </c>
      <c r="C116" s="43" t="s">
        <v>5</v>
      </c>
      <c r="D116" s="113" t="s">
        <v>141</v>
      </c>
      <c r="E116" s="53" t="s">
        <v>136</v>
      </c>
      <c r="F116" s="45">
        <f>F117</f>
        <v>4699038.18</v>
      </c>
      <c r="G116" s="45">
        <f>G117</f>
        <v>4098292.01</v>
      </c>
      <c r="H116" s="50">
        <f t="shared" si="12"/>
        <v>600746.1699999999</v>
      </c>
      <c r="I116" s="63">
        <f t="shared" si="13"/>
        <v>87.21555035332784</v>
      </c>
    </row>
    <row r="117" spans="1:9" ht="26.25" customHeight="1">
      <c r="A117" s="52" t="s">
        <v>50</v>
      </c>
      <c r="B117" s="43" t="s">
        <v>15</v>
      </c>
      <c r="C117" s="43" t="s">
        <v>5</v>
      </c>
      <c r="D117" s="113" t="s">
        <v>141</v>
      </c>
      <c r="E117" s="53" t="s">
        <v>21</v>
      </c>
      <c r="F117" s="49">
        <f>F118+F119+F122+F123+F124+F120+F121</f>
        <v>4699038.18</v>
      </c>
      <c r="G117" s="49">
        <f>G118+G119+G122+G123+G124+G120+G121</f>
        <v>4098292.01</v>
      </c>
      <c r="H117" s="50">
        <f t="shared" si="12"/>
        <v>600746.1699999999</v>
      </c>
      <c r="I117" s="63">
        <f t="shared" si="13"/>
        <v>87.21555035332784</v>
      </c>
    </row>
    <row r="118" spans="1:9" ht="26.25" customHeight="1">
      <c r="A118" s="54" t="s">
        <v>130</v>
      </c>
      <c r="B118" s="43" t="s">
        <v>15</v>
      </c>
      <c r="C118" s="43" t="s">
        <v>5</v>
      </c>
      <c r="D118" s="113" t="s">
        <v>80</v>
      </c>
      <c r="E118" s="53" t="s">
        <v>118</v>
      </c>
      <c r="F118" s="49">
        <v>0.02</v>
      </c>
      <c r="G118" s="123">
        <v>0.02</v>
      </c>
      <c r="H118" s="50">
        <f t="shared" si="12"/>
        <v>0</v>
      </c>
      <c r="I118" s="63">
        <f t="shared" si="13"/>
        <v>100</v>
      </c>
    </row>
    <row r="119" spans="1:9" ht="26.25" customHeight="1">
      <c r="A119" s="54" t="s">
        <v>130</v>
      </c>
      <c r="B119" s="43" t="s">
        <v>15</v>
      </c>
      <c r="C119" s="43" t="s">
        <v>5</v>
      </c>
      <c r="D119" s="113" t="s">
        <v>117</v>
      </c>
      <c r="E119" s="58" t="s">
        <v>118</v>
      </c>
      <c r="F119" s="49">
        <v>2384306.98</v>
      </c>
      <c r="G119" s="123">
        <v>2384306.98</v>
      </c>
      <c r="H119" s="50">
        <f t="shared" si="12"/>
        <v>0</v>
      </c>
      <c r="I119" s="63">
        <f t="shared" si="13"/>
        <v>100</v>
      </c>
    </row>
    <row r="120" spans="1:9" ht="15" customHeight="1">
      <c r="A120" s="52" t="s">
        <v>134</v>
      </c>
      <c r="B120" s="43" t="s">
        <v>15</v>
      </c>
      <c r="C120" s="43" t="s">
        <v>5</v>
      </c>
      <c r="D120" s="113" t="s">
        <v>143</v>
      </c>
      <c r="E120" s="53" t="s">
        <v>22</v>
      </c>
      <c r="F120" s="49">
        <v>543000</v>
      </c>
      <c r="G120" s="123">
        <v>162900</v>
      </c>
      <c r="H120" s="50">
        <f t="shared" si="12"/>
        <v>380100</v>
      </c>
      <c r="I120" s="63">
        <f t="shared" si="13"/>
        <v>30</v>
      </c>
    </row>
    <row r="121" spans="1:9" ht="15" customHeight="1">
      <c r="A121" s="52" t="s">
        <v>134</v>
      </c>
      <c r="B121" s="43" t="s">
        <v>15</v>
      </c>
      <c r="C121" s="43" t="s">
        <v>5</v>
      </c>
      <c r="D121" s="113" t="s">
        <v>144</v>
      </c>
      <c r="E121" s="53" t="s">
        <v>22</v>
      </c>
      <c r="F121" s="49">
        <v>291624</v>
      </c>
      <c r="G121" s="123">
        <v>87000</v>
      </c>
      <c r="H121" s="50">
        <f t="shared" si="12"/>
        <v>204624</v>
      </c>
      <c r="I121" s="63">
        <f t="shared" si="13"/>
        <v>29.832935560859188</v>
      </c>
    </row>
    <row r="122" spans="1:9" ht="15.75" customHeight="1">
      <c r="A122" s="52" t="s">
        <v>134</v>
      </c>
      <c r="B122" s="43" t="s">
        <v>15</v>
      </c>
      <c r="C122" s="43" t="s">
        <v>5</v>
      </c>
      <c r="D122" s="113" t="s">
        <v>125</v>
      </c>
      <c r="E122" s="117">
        <v>244</v>
      </c>
      <c r="F122" s="49">
        <v>1014400</v>
      </c>
      <c r="G122" s="123">
        <v>1014400</v>
      </c>
      <c r="H122" s="50">
        <f t="shared" si="12"/>
        <v>0</v>
      </c>
      <c r="I122" s="63">
        <f>G122/F122*100</f>
        <v>100</v>
      </c>
    </row>
    <row r="123" spans="1:9" ht="15.75" customHeight="1">
      <c r="A123" s="52" t="s">
        <v>134</v>
      </c>
      <c r="B123" s="43" t="s">
        <v>15</v>
      </c>
      <c r="C123" s="43" t="s">
        <v>5</v>
      </c>
      <c r="D123" s="113" t="s">
        <v>107</v>
      </c>
      <c r="E123" s="117">
        <v>244</v>
      </c>
      <c r="F123" s="49">
        <v>204005.78</v>
      </c>
      <c r="G123" s="123">
        <v>204005.78</v>
      </c>
      <c r="H123" s="50">
        <f t="shared" si="12"/>
        <v>0</v>
      </c>
      <c r="I123" s="63">
        <f>G123/F123*100</f>
        <v>100</v>
      </c>
    </row>
    <row r="124" spans="1:9" ht="12.75">
      <c r="A124" s="52" t="s">
        <v>134</v>
      </c>
      <c r="B124" s="43" t="s">
        <v>15</v>
      </c>
      <c r="C124" s="43" t="s">
        <v>5</v>
      </c>
      <c r="D124" s="113" t="s">
        <v>80</v>
      </c>
      <c r="E124" s="58" t="s">
        <v>22</v>
      </c>
      <c r="F124" s="49">
        <v>261701.4</v>
      </c>
      <c r="G124" s="50">
        <v>245679.23</v>
      </c>
      <c r="H124" s="50">
        <f aca="true" t="shared" si="14" ref="H124:H138">F124-G124</f>
        <v>16022.169999999984</v>
      </c>
      <c r="I124" s="63">
        <f>G124/F124*100</f>
        <v>93.87769037536674</v>
      </c>
    </row>
    <row r="125" spans="1:9" ht="12.75">
      <c r="A125" s="52" t="s">
        <v>108</v>
      </c>
      <c r="B125" s="43" t="s">
        <v>15</v>
      </c>
      <c r="C125" s="43" t="s">
        <v>5</v>
      </c>
      <c r="D125" s="113" t="s">
        <v>80</v>
      </c>
      <c r="E125" s="58" t="s">
        <v>110</v>
      </c>
      <c r="F125" s="45">
        <f>F126</f>
        <v>23843.07</v>
      </c>
      <c r="G125" s="45">
        <f>G126</f>
        <v>23843.07</v>
      </c>
      <c r="H125" s="49">
        <f>H126</f>
        <v>0</v>
      </c>
      <c r="I125" s="49">
        <f>I126</f>
        <v>100</v>
      </c>
    </row>
    <row r="126" spans="1:9" ht="12.75">
      <c r="A126" s="52" t="s">
        <v>64</v>
      </c>
      <c r="B126" s="43" t="s">
        <v>15</v>
      </c>
      <c r="C126" s="43" t="s">
        <v>5</v>
      </c>
      <c r="D126" s="113" t="s">
        <v>80</v>
      </c>
      <c r="E126" s="58" t="s">
        <v>109</v>
      </c>
      <c r="F126" s="49">
        <v>23843.07</v>
      </c>
      <c r="G126" s="50">
        <v>23843.07</v>
      </c>
      <c r="H126" s="50">
        <f>F126-G126</f>
        <v>0</v>
      </c>
      <c r="I126" s="63">
        <f>G126/F126*100</f>
        <v>100</v>
      </c>
    </row>
    <row r="127" spans="1:9" ht="12.75">
      <c r="A127" s="52" t="s">
        <v>97</v>
      </c>
      <c r="B127" s="43" t="s">
        <v>15</v>
      </c>
      <c r="C127" s="43" t="s">
        <v>5</v>
      </c>
      <c r="D127" s="113" t="s">
        <v>141</v>
      </c>
      <c r="E127" s="58" t="s">
        <v>99</v>
      </c>
      <c r="F127" s="45">
        <f>F128+F130</f>
        <v>79322.53</v>
      </c>
      <c r="G127" s="45">
        <f>G128+G130</f>
        <v>78795.56</v>
      </c>
      <c r="H127" s="49">
        <f>H128+H130</f>
        <v>526.97</v>
      </c>
      <c r="I127" s="49">
        <f>I128+I130</f>
        <v>268.9816940373183</v>
      </c>
    </row>
    <row r="128" spans="1:9" ht="12.75">
      <c r="A128" s="52" t="s">
        <v>98</v>
      </c>
      <c r="B128" s="43" t="s">
        <v>15</v>
      </c>
      <c r="C128" s="43" t="s">
        <v>5</v>
      </c>
      <c r="D128" s="113" t="s">
        <v>80</v>
      </c>
      <c r="E128" s="58" t="s">
        <v>100</v>
      </c>
      <c r="F128" s="49">
        <f>F129</f>
        <v>74123.63</v>
      </c>
      <c r="G128" s="49">
        <f>G129</f>
        <v>74123.63</v>
      </c>
      <c r="H128" s="49">
        <f>H129</f>
        <v>0</v>
      </c>
      <c r="I128" s="49">
        <f>I129</f>
        <v>100</v>
      </c>
    </row>
    <row r="129" spans="1:9" ht="22.5">
      <c r="A129" s="52" t="s">
        <v>142</v>
      </c>
      <c r="B129" s="43" t="s">
        <v>15</v>
      </c>
      <c r="C129" s="43" t="s">
        <v>5</v>
      </c>
      <c r="D129" s="113" t="s">
        <v>80</v>
      </c>
      <c r="E129" s="58" t="s">
        <v>104</v>
      </c>
      <c r="F129" s="49">
        <v>74123.63</v>
      </c>
      <c r="G129" s="50">
        <v>74123.63</v>
      </c>
      <c r="H129" s="50">
        <f>F129-G129</f>
        <v>0</v>
      </c>
      <c r="I129" s="63">
        <f>G129/F129*100</f>
        <v>100</v>
      </c>
    </row>
    <row r="130" spans="1:9" ht="12.75">
      <c r="A130" s="52" t="s">
        <v>56</v>
      </c>
      <c r="B130" s="43" t="s">
        <v>15</v>
      </c>
      <c r="C130" s="43" t="s">
        <v>5</v>
      </c>
      <c r="D130" s="113" t="s">
        <v>141</v>
      </c>
      <c r="E130" s="58" t="s">
        <v>23</v>
      </c>
      <c r="F130" s="49">
        <f>F131+F133</f>
        <v>5198.9</v>
      </c>
      <c r="G130" s="49">
        <f>G131+G133</f>
        <v>4671.93</v>
      </c>
      <c r="H130" s="49">
        <f>H131+H133</f>
        <v>526.97</v>
      </c>
      <c r="I130" s="49">
        <f>I131+I133</f>
        <v>168.98169403731828</v>
      </c>
    </row>
    <row r="131" spans="1:9" ht="12.75">
      <c r="A131" s="52" t="s">
        <v>58</v>
      </c>
      <c r="B131" s="43" t="s">
        <v>15</v>
      </c>
      <c r="C131" s="43" t="s">
        <v>5</v>
      </c>
      <c r="D131" s="113" t="s">
        <v>107</v>
      </c>
      <c r="E131" s="58" t="s">
        <v>59</v>
      </c>
      <c r="F131" s="49">
        <v>3500</v>
      </c>
      <c r="G131" s="66">
        <v>3500</v>
      </c>
      <c r="H131" s="66">
        <f>F131-G131</f>
        <v>0</v>
      </c>
      <c r="I131" s="63">
        <f>G131/F131*100</f>
        <v>100</v>
      </c>
    </row>
    <row r="132" spans="1:9" ht="9.75" customHeight="1" hidden="1">
      <c r="A132" s="52" t="s">
        <v>24</v>
      </c>
      <c r="B132" s="43" t="s">
        <v>15</v>
      </c>
      <c r="C132" s="43" t="s">
        <v>5</v>
      </c>
      <c r="D132" s="113" t="s">
        <v>80</v>
      </c>
      <c r="E132" s="58" t="s">
        <v>25</v>
      </c>
      <c r="F132" s="49">
        <v>0</v>
      </c>
      <c r="G132" s="50">
        <v>0</v>
      </c>
      <c r="H132" s="50">
        <f t="shared" si="14"/>
        <v>0</v>
      </c>
      <c r="I132" s="63" t="e">
        <f>G132/F132*100</f>
        <v>#DIV/0!</v>
      </c>
    </row>
    <row r="133" spans="1:9" ht="12" customHeight="1">
      <c r="A133" s="65" t="s">
        <v>58</v>
      </c>
      <c r="B133" s="43" t="s">
        <v>15</v>
      </c>
      <c r="C133" s="43" t="s">
        <v>5</v>
      </c>
      <c r="D133" s="113" t="s">
        <v>80</v>
      </c>
      <c r="E133" s="58" t="s">
        <v>59</v>
      </c>
      <c r="F133" s="49">
        <v>1698.9</v>
      </c>
      <c r="G133" s="50">
        <v>1171.93</v>
      </c>
      <c r="H133" s="50">
        <f t="shared" si="14"/>
        <v>526.97</v>
      </c>
      <c r="I133" s="63">
        <f>G133/F133*100</f>
        <v>68.98169403731826</v>
      </c>
    </row>
    <row r="134" spans="1:9" ht="12.75">
      <c r="A134" s="124" t="s">
        <v>145</v>
      </c>
      <c r="B134" s="100">
        <v>10</v>
      </c>
      <c r="C134" s="100"/>
      <c r="D134" s="100"/>
      <c r="E134" s="125"/>
      <c r="F134" s="95">
        <f>F135</f>
        <v>99245.01</v>
      </c>
      <c r="G134" s="95">
        <f>G135</f>
        <v>99245.01</v>
      </c>
      <c r="H134" s="95">
        <f t="shared" si="14"/>
        <v>0</v>
      </c>
      <c r="I134" s="96">
        <f aca="true" t="shared" si="15" ref="I134:I139">G134/F134*100</f>
        <v>100</v>
      </c>
    </row>
    <row r="135" spans="1:9" ht="12.75">
      <c r="A135" s="126" t="s">
        <v>33</v>
      </c>
      <c r="B135" s="127">
        <v>10</v>
      </c>
      <c r="C135" s="38" t="s">
        <v>5</v>
      </c>
      <c r="D135" s="118"/>
      <c r="E135" s="56"/>
      <c r="F135" s="40">
        <f>SUM(F136)</f>
        <v>99245.01</v>
      </c>
      <c r="G135" s="40">
        <f>SUM(G136)</f>
        <v>99245.01</v>
      </c>
      <c r="H135" s="128">
        <f t="shared" si="14"/>
        <v>0</v>
      </c>
      <c r="I135" s="129">
        <f t="shared" si="15"/>
        <v>100</v>
      </c>
    </row>
    <row r="136" spans="1:9" ht="12.75">
      <c r="A136" s="130" t="s">
        <v>146</v>
      </c>
      <c r="B136" s="131">
        <v>10</v>
      </c>
      <c r="C136" s="43" t="s">
        <v>5</v>
      </c>
      <c r="D136" s="59" t="s">
        <v>91</v>
      </c>
      <c r="E136" s="58" t="s">
        <v>150</v>
      </c>
      <c r="F136" s="123">
        <f>F137</f>
        <v>99245.01</v>
      </c>
      <c r="G136" s="123">
        <f>G137</f>
        <v>99245.01</v>
      </c>
      <c r="H136" s="50">
        <f t="shared" si="14"/>
        <v>0</v>
      </c>
      <c r="I136" s="63">
        <f t="shared" si="15"/>
        <v>100</v>
      </c>
    </row>
    <row r="137" spans="1:9" ht="12.75">
      <c r="A137" s="130" t="s">
        <v>147</v>
      </c>
      <c r="B137" s="131">
        <v>10</v>
      </c>
      <c r="C137" s="43" t="s">
        <v>5</v>
      </c>
      <c r="D137" s="59" t="s">
        <v>82</v>
      </c>
      <c r="E137" s="58" t="s">
        <v>149</v>
      </c>
      <c r="F137" s="123">
        <f>F138</f>
        <v>99245.01</v>
      </c>
      <c r="G137" s="123">
        <f>G138</f>
        <v>99245.01</v>
      </c>
      <c r="H137" s="50">
        <f t="shared" si="14"/>
        <v>0</v>
      </c>
      <c r="I137" s="63">
        <f t="shared" si="15"/>
        <v>100</v>
      </c>
    </row>
    <row r="138" spans="1:9" ht="12.75">
      <c r="A138" s="132" t="s">
        <v>148</v>
      </c>
      <c r="B138" s="131">
        <v>10</v>
      </c>
      <c r="C138" s="43" t="s">
        <v>5</v>
      </c>
      <c r="D138" s="59" t="s">
        <v>82</v>
      </c>
      <c r="E138" s="58" t="s">
        <v>96</v>
      </c>
      <c r="F138" s="123">
        <v>99245.01</v>
      </c>
      <c r="G138" s="123">
        <v>99245.01</v>
      </c>
      <c r="H138" s="50">
        <f t="shared" si="14"/>
        <v>0</v>
      </c>
      <c r="I138" s="63">
        <f t="shared" si="15"/>
        <v>100</v>
      </c>
    </row>
    <row r="139" spans="1:9" ht="12.75">
      <c r="A139" s="133" t="s">
        <v>92</v>
      </c>
      <c r="B139" s="134"/>
      <c r="C139" s="134"/>
      <c r="D139" s="134"/>
      <c r="E139" s="134"/>
      <c r="F139" s="135">
        <f>F11+F56+F67+F106+F134</f>
        <v>12727254.81</v>
      </c>
      <c r="G139" s="135">
        <f>G11+G56+G67+G106+G134</f>
        <v>11835935.319999998</v>
      </c>
      <c r="H139" s="135">
        <f>H134+H106+H67+H56+H11</f>
        <v>887319.4900000005</v>
      </c>
      <c r="I139" s="136">
        <f t="shared" si="15"/>
        <v>92.99676557666089</v>
      </c>
    </row>
  </sheetData>
  <sheetProtection/>
  <mergeCells count="4">
    <mergeCell ref="A7:E7"/>
    <mergeCell ref="A5:I5"/>
    <mergeCell ref="A6:I6"/>
    <mergeCell ref="F3:I3"/>
  </mergeCells>
  <printOptions/>
  <pageMargins left="0.5118110236220472" right="0.15748031496062992" top="0.6299212598425197" bottom="0.3937007874015748" header="0.5905511811023623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2021-04-01T09:48:43Z</cp:lastPrinted>
  <dcterms:created xsi:type="dcterms:W3CDTF">1996-10-08T23:32:33Z</dcterms:created>
  <dcterms:modified xsi:type="dcterms:W3CDTF">2021-04-01T09:49:46Z</dcterms:modified>
  <cp:category/>
  <cp:version/>
  <cp:contentType/>
  <cp:contentStatus/>
</cp:coreProperties>
</file>